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sfschool\Desktop\dimeri templates\Business Strategy Toolkit\"/>
    </mc:Choice>
  </mc:AlternateContent>
  <xr:revisionPtr revIDLastSave="0" documentId="13_ncr:1_{7B81B4E6-1F2D-4AF4-9FAE-D86CD2CB855A}" xr6:coauthVersionLast="47" xr6:coauthVersionMax="47" xr10:uidLastSave="{00000000-0000-0000-0000-000000000000}"/>
  <bookViews>
    <workbookView xWindow="-98" yWindow="-98" windowWidth="19396" windowHeight="11475" xr2:uid="{04C2253E-6E84-4677-A337-0AE63FB8A3BD}"/>
  </bookViews>
  <sheets>
    <sheet name="Template Use Case" sheetId="2" r:id="rId1"/>
    <sheet name="Setting" sheetId="13" r:id="rId2"/>
    <sheet name="DashBoard" sheetId="10" r:id="rId3"/>
    <sheet name="Risk Register" sheetId="11" r:id="rId4"/>
    <sheet name="Back End Sheet" sheetId="12" state="hidden" r:id="rId5"/>
    <sheet name="Disclaimer" sheetId="5" r:id="rId6"/>
  </sheets>
  <definedNames>
    <definedName name="group">#REF!</definedName>
    <definedName name="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1" l="1"/>
  <c r="I4" i="11"/>
  <c r="C28" i="12"/>
  <c r="U32" i="12"/>
  <c r="V32" i="12"/>
  <c r="W32" i="12"/>
  <c r="P4" i="12"/>
  <c r="Q4" i="12"/>
  <c r="R4" i="12"/>
  <c r="P5" i="12"/>
  <c r="Q5" i="12"/>
  <c r="R5" i="12"/>
  <c r="P6" i="12"/>
  <c r="Q6" i="12"/>
  <c r="R6" i="12"/>
  <c r="P7" i="12"/>
  <c r="Q7" i="12"/>
  <c r="R7" i="12"/>
  <c r="Q3" i="12"/>
  <c r="R3" i="12"/>
  <c r="P3" i="12"/>
  <c r="F3" i="12"/>
  <c r="F4" i="12"/>
  <c r="F5" i="12"/>
  <c r="F6" i="12"/>
  <c r="F2" i="12"/>
  <c r="C37" i="12"/>
  <c r="C38" i="12"/>
  <c r="C39" i="12"/>
  <c r="C40" i="12"/>
  <c r="C36" i="12"/>
  <c r="C29" i="12"/>
  <c r="C30" i="12"/>
  <c r="C31" i="12"/>
  <c r="C32" i="12"/>
  <c r="C16" i="12"/>
  <c r="C17" i="12"/>
  <c r="C15" i="12"/>
  <c r="C10" i="12"/>
  <c r="C11" i="12"/>
  <c r="C9" i="12"/>
  <c r="C3" i="12"/>
  <c r="C4" i="12"/>
  <c r="C5" i="12"/>
  <c r="C6" i="12"/>
  <c r="C2" i="12"/>
  <c r="I6" i="10"/>
  <c r="G6" i="10"/>
  <c r="E6" i="10"/>
  <c r="B6" i="10"/>
  <c r="D96" i="10" l="1"/>
  <c r="E96" i="10"/>
  <c r="F96" i="10"/>
  <c r="G96" i="10"/>
  <c r="H96" i="10"/>
  <c r="D97" i="10"/>
  <c r="E97" i="10"/>
  <c r="F97" i="10"/>
  <c r="G97" i="10"/>
  <c r="H97" i="10"/>
  <c r="D98" i="10"/>
  <c r="E98" i="10"/>
  <c r="F98" i="10"/>
  <c r="G98" i="10"/>
  <c r="H98" i="10"/>
  <c r="D99" i="10"/>
  <c r="E99" i="10"/>
  <c r="F99" i="10"/>
  <c r="G99" i="10"/>
  <c r="H99" i="10"/>
  <c r="E95" i="10"/>
  <c r="F95" i="10"/>
  <c r="G95" i="10"/>
  <c r="H95" i="10"/>
  <c r="D95" i="10"/>
  <c r="J247" i="11" l="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3"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3" i="11"/>
  <c r="K2" i="12" l="1"/>
  <c r="M2" i="12"/>
  <c r="L2" i="12"/>
  <c r="I2" i="12"/>
  <c r="J2" i="12"/>
  <c r="J3" i="12"/>
  <c r="L3" i="12"/>
  <c r="K3" i="12"/>
  <c r="M3" i="12"/>
  <c r="I3" i="12"/>
  <c r="I5" i="12"/>
  <c r="K5" i="12"/>
  <c r="M5" i="12"/>
  <c r="J5" i="12"/>
  <c r="L5" i="12"/>
  <c r="W2" i="12"/>
  <c r="V2" i="12"/>
  <c r="U2" i="12"/>
  <c r="X2" i="12"/>
  <c r="Y2" i="12"/>
  <c r="K6" i="12"/>
  <c r="L6" i="12"/>
  <c r="M6" i="12"/>
  <c r="J6" i="12"/>
  <c r="I6" i="12"/>
  <c r="X4" i="12"/>
  <c r="M4" i="12"/>
  <c r="C22" i="12"/>
  <c r="Y4" i="12"/>
  <c r="C23" i="12"/>
  <c r="C20" i="12"/>
  <c r="U4" i="12"/>
  <c r="C24" i="12"/>
  <c r="U31" i="12"/>
  <c r="V31" i="12"/>
  <c r="I4" i="12"/>
  <c r="W4" i="12"/>
  <c r="L4" i="12"/>
  <c r="C21" i="12"/>
  <c r="W31" i="12"/>
  <c r="J4" i="12"/>
  <c r="V4" i="12"/>
  <c r="K4" i="12"/>
  <c r="U30" i="12"/>
  <c r="U3" i="12"/>
  <c r="X3" i="12"/>
  <c r="V3" i="12"/>
  <c r="W3" i="12"/>
  <c r="Y3" i="12"/>
  <c r="V30" i="12"/>
  <c r="W30" i="12"/>
  <c r="K6" i="10"/>
  <c r="C33" i="13"/>
  <c r="C31" i="13"/>
  <c r="C30" i="13"/>
  <c r="C29" i="13"/>
  <c r="H28" i="13"/>
  <c r="G28" i="13"/>
  <c r="F28" i="13"/>
  <c r="E28" i="13"/>
  <c r="D28" i="13"/>
  <c r="K20" i="13"/>
</calcChain>
</file>

<file path=xl/sharedStrings.xml><?xml version="1.0" encoding="utf-8"?>
<sst xmlns="http://schemas.openxmlformats.org/spreadsheetml/2006/main" count="580" uniqueCount="96">
  <si>
    <t xml:space="preserve">Organisation or Team:  </t>
  </si>
  <si>
    <t>START DATE</t>
  </si>
  <si>
    <t>Updated On</t>
  </si>
  <si>
    <t>Updated by</t>
  </si>
  <si>
    <t>TODAY IS</t>
  </si>
  <si>
    <t>DISCLAMIER</t>
  </si>
  <si>
    <t>#</t>
  </si>
  <si>
    <t>-</t>
  </si>
  <si>
    <t>Complete</t>
  </si>
  <si>
    <t>In Progress</t>
  </si>
  <si>
    <t>Not Started</t>
  </si>
  <si>
    <t>Risk Assesment</t>
  </si>
  <si>
    <t>IT / R&amp;D</t>
  </si>
  <si>
    <t>Focusing Question:</t>
  </si>
  <si>
    <t>XYZ</t>
  </si>
  <si>
    <t>Facilitator:</t>
  </si>
  <si>
    <t xml:space="preserve">Michael Brown  </t>
  </si>
  <si>
    <t>Risk Assessment Matrix</t>
  </si>
  <si>
    <t>Matrix Options</t>
  </si>
  <si>
    <t>Probability</t>
  </si>
  <si>
    <t>Score</t>
  </si>
  <si>
    <t>Impact</t>
  </si>
  <si>
    <t>Risk Impact Result</t>
  </si>
  <si>
    <t>Critical</t>
  </si>
  <si>
    <t>High</t>
  </si>
  <si>
    <t>Medium</t>
  </si>
  <si>
    <t>Very High</t>
  </si>
  <si>
    <t>Severe</t>
  </si>
  <si>
    <t>Very Low</t>
  </si>
  <si>
    <t>Low</t>
  </si>
  <si>
    <t>Significant</t>
  </si>
  <si>
    <t>Moderate</t>
  </si>
  <si>
    <t>Minor</t>
  </si>
  <si>
    <t>Negligible</t>
  </si>
  <si>
    <t>Categories/ Department</t>
  </si>
  <si>
    <t>Assignee/Risk Owner</t>
  </si>
  <si>
    <t>RISK ID</t>
  </si>
  <si>
    <t>ABC</t>
  </si>
  <si>
    <t>MIKE</t>
  </si>
  <si>
    <t>RISK ID 1</t>
  </si>
  <si>
    <t>EFG</t>
  </si>
  <si>
    <t>JACK</t>
  </si>
  <si>
    <t>RISK ID 2</t>
  </si>
  <si>
    <t>GHQ</t>
  </si>
  <si>
    <t>LEO</t>
  </si>
  <si>
    <t>RISK ID 3</t>
  </si>
  <si>
    <t>JKL</t>
  </si>
  <si>
    <t>RISK ID 4</t>
  </si>
  <si>
    <t>MNO</t>
  </si>
  <si>
    <t>RISK ID 5</t>
  </si>
  <si>
    <t>Risk Response Sstrategy</t>
  </si>
  <si>
    <t>Status</t>
  </si>
  <si>
    <t>Priority</t>
  </si>
  <si>
    <t>Avoid</t>
  </si>
  <si>
    <t>Accept</t>
  </si>
  <si>
    <t>In-Progress</t>
  </si>
  <si>
    <t>Mitigate</t>
  </si>
  <si>
    <t>Transfer</t>
  </si>
  <si>
    <t>Escalate</t>
  </si>
  <si>
    <t>Total Risks</t>
  </si>
  <si>
    <t>Active Risks</t>
  </si>
  <si>
    <t>Overdue Risks</t>
  </si>
  <si>
    <t>Completed Risks</t>
  </si>
  <si>
    <t>Average Risk Score</t>
  </si>
  <si>
    <t>IMPACT</t>
  </si>
  <si>
    <t>PROBABILITY</t>
  </si>
  <si>
    <t>Risk ID</t>
  </si>
  <si>
    <t>Risk Description</t>
  </si>
  <si>
    <t>Category/
Department</t>
  </si>
  <si>
    <t>Cause</t>
  </si>
  <si>
    <t>Consequence</t>
  </si>
  <si>
    <t>Risk Severity</t>
  </si>
  <si>
    <t>Risk Score
(Probabilty x Impact)
(1-25)</t>
  </si>
  <si>
    <t>Risk Owner</t>
  </si>
  <si>
    <t>Risk Response Strategy</t>
  </si>
  <si>
    <t>Due Date</t>
  </si>
  <si>
    <t>Risk Response (Action)</t>
  </si>
  <si>
    <t>Strategy</t>
  </si>
  <si>
    <t>Number</t>
  </si>
  <si>
    <t>Categories/ Area</t>
  </si>
  <si>
    <t>Categories by Priority</t>
  </si>
  <si>
    <t>Cretical</t>
  </si>
  <si>
    <t>Severity</t>
  </si>
  <si>
    <t>Risk Owner by Status</t>
  </si>
  <si>
    <t/>
  </si>
  <si>
    <t>Finance</t>
  </si>
  <si>
    <t>Marketing</t>
  </si>
  <si>
    <t>HR</t>
  </si>
  <si>
    <t>Supply Chain</t>
  </si>
  <si>
    <t>Ash</t>
  </si>
  <si>
    <t>Disfunctional workflow</t>
  </si>
  <si>
    <t>over use of spreadsheets</t>
  </si>
  <si>
    <t>Lost or deleted data</t>
  </si>
  <si>
    <t>Cant track tasks</t>
  </si>
  <si>
    <t>lack of SOP</t>
  </si>
  <si>
    <t>missed deadlines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</si>
</sst>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mm&quot; &quot;d&quot;, &quot;yyyy"/>
  </numFmts>
  <fonts count="23" x14ac:knownFonts="1">
    <font>
      <sz val="11"/>
      <color theme="1"/>
      <name val="Aptos Narrow"/>
      <family val="2"/>
      <scheme val="minor"/>
    </font>
    <font>
      <b/>
      <sz val="11"/>
      <color theme="1"/>
      <name val="Aptos Narrow"/>
      <family val="2"/>
      <scheme val="minor"/>
    </font>
    <font>
      <sz val="16"/>
      <color theme="1"/>
      <name val="Aptos Narrow"/>
      <family val="2"/>
      <scheme val="minor"/>
    </font>
    <font>
      <b/>
      <sz val="15"/>
      <color theme="1"/>
      <name val="Aptos Narrow"/>
      <family val="2"/>
      <scheme val="minor"/>
    </font>
    <font>
      <sz val="14"/>
      <color theme="0"/>
      <name val="Aptos Narrow"/>
      <family val="2"/>
      <scheme val="minor"/>
    </font>
    <font>
      <b/>
      <sz val="16"/>
      <color theme="1"/>
      <name val="Aptos Narrow"/>
      <family val="2"/>
      <scheme val="minor"/>
    </font>
    <font>
      <b/>
      <sz val="16"/>
      <color theme="0"/>
      <name val="Aptos Narrow"/>
      <family val="2"/>
      <scheme val="minor"/>
    </font>
    <font>
      <b/>
      <sz val="16"/>
      <color rgb="FF000000"/>
      <name val="Aptos Narrow"/>
      <family val="2"/>
      <scheme val="minor"/>
    </font>
    <font>
      <b/>
      <sz val="11"/>
      <color rgb="FF000000"/>
      <name val="Aptos"/>
      <family val="2"/>
    </font>
    <font>
      <b/>
      <sz val="26"/>
      <color theme="0"/>
      <name val="Aptos Narrow"/>
      <family val="2"/>
      <scheme val="minor"/>
    </font>
    <font>
      <b/>
      <sz val="24"/>
      <color theme="0"/>
      <name val="Aptos Narrow"/>
      <family val="2"/>
      <scheme val="minor"/>
    </font>
    <font>
      <sz val="15"/>
      <color theme="1"/>
      <name val="Aptos Narrow"/>
      <family val="2"/>
      <scheme val="minor"/>
    </font>
    <font>
      <sz val="11"/>
      <color theme="1"/>
      <name val="Aptos"/>
      <family val="2"/>
    </font>
    <font>
      <b/>
      <sz val="16"/>
      <color rgb="FFFFFFFF"/>
      <name val="Aptos Narrow"/>
      <family val="2"/>
      <scheme val="minor"/>
    </font>
    <font>
      <sz val="10"/>
      <color theme="1"/>
      <name val="Aptos Narrow"/>
      <family val="2"/>
      <scheme val="minor"/>
    </font>
    <font>
      <b/>
      <sz val="12"/>
      <color rgb="FFFFFFFF"/>
      <name val="Nunito"/>
    </font>
    <font>
      <sz val="12"/>
      <name val="Arial"/>
      <family val="2"/>
    </font>
    <font>
      <sz val="11"/>
      <color rgb="FFFFFFFF"/>
      <name val="Nunito"/>
    </font>
    <font>
      <sz val="10"/>
      <name val="Arial"/>
      <family val="2"/>
    </font>
    <font>
      <b/>
      <sz val="10"/>
      <color theme="1"/>
      <name val="Aptos Narrow"/>
      <family val="2"/>
      <scheme val="minor"/>
    </font>
    <font>
      <b/>
      <sz val="10"/>
      <color rgb="FFFFFFFF"/>
      <name val="Nunito"/>
    </font>
    <font>
      <sz val="10"/>
      <color theme="1"/>
      <name val="Nunito"/>
    </font>
    <font>
      <b/>
      <sz val="16"/>
      <color rgb="FFFFFFFF"/>
      <name val="Nunito"/>
    </font>
  </fonts>
  <fills count="24">
    <fill>
      <patternFill patternType="none"/>
    </fill>
    <fill>
      <patternFill patternType="gray125"/>
    </fill>
    <fill>
      <patternFill patternType="solid">
        <fgColor theme="0"/>
        <bgColor indexed="64"/>
      </patternFill>
    </fill>
    <fill>
      <patternFill patternType="solid">
        <fgColor rgb="FF580E0E"/>
        <bgColor indexed="64"/>
      </patternFill>
    </fill>
    <fill>
      <patternFill patternType="solid">
        <fgColor rgb="FFC21E1E"/>
        <bgColor indexed="64"/>
      </patternFill>
    </fill>
    <fill>
      <patternFill patternType="solid">
        <fgColor theme="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rgb="FF93C47D"/>
      </patternFill>
    </fill>
    <fill>
      <patternFill patternType="solid">
        <fgColor rgb="FFE74B2D"/>
        <bgColor rgb="FF93C47D"/>
      </patternFill>
    </fill>
    <fill>
      <patternFill patternType="solid">
        <fgColor rgb="FFFACBBE"/>
        <bgColor indexed="64"/>
      </patternFill>
    </fill>
    <fill>
      <patternFill patternType="solid">
        <fgColor theme="0" tint="-4.9989318521683403E-2"/>
        <bgColor rgb="FFFFFFFF"/>
      </patternFill>
    </fill>
    <fill>
      <patternFill patternType="solid">
        <fgColor theme="0"/>
        <bgColor rgb="FFFFFFFF"/>
      </patternFill>
    </fill>
    <fill>
      <patternFill patternType="solid">
        <fgColor rgb="FF580E0E"/>
        <bgColor theme="4"/>
      </patternFill>
    </fill>
    <fill>
      <patternFill patternType="solid">
        <fgColor theme="0"/>
        <bgColor theme="4"/>
      </patternFill>
    </fill>
    <fill>
      <patternFill patternType="solid">
        <fgColor theme="0"/>
        <bgColor theme="9"/>
      </patternFill>
    </fill>
    <fill>
      <patternFill patternType="solid">
        <fgColor rgb="FF580E0E"/>
        <bgColor theme="5"/>
      </patternFill>
    </fill>
    <fill>
      <patternFill patternType="solid">
        <fgColor theme="0"/>
        <bgColor theme="5"/>
      </patternFill>
    </fill>
    <fill>
      <patternFill patternType="solid">
        <fgColor rgb="FFFFFFFF"/>
        <bgColor rgb="FFFFFFFF"/>
      </patternFill>
    </fill>
    <fill>
      <patternFill patternType="solid">
        <fgColor rgb="FFF4FAFB"/>
        <bgColor rgb="FFF4FAFB"/>
      </patternFill>
    </fill>
    <fill>
      <patternFill patternType="solid">
        <fgColor rgb="FF580E0E"/>
        <bgColor rgb="FF2F455C"/>
      </patternFill>
    </fill>
    <fill>
      <patternFill patternType="solid">
        <fgColor rgb="FFC00000"/>
        <bgColor rgb="FF00A79D"/>
      </patternFill>
    </fill>
    <fill>
      <patternFill patternType="solid">
        <fgColor rgb="FFC00000"/>
        <bgColor theme="4"/>
      </patternFill>
    </fill>
    <fill>
      <patternFill patternType="solid">
        <fgColor theme="1"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left>
      <right/>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rgb="FF999999"/>
      </left>
      <right style="thin">
        <color rgb="FF000000"/>
      </right>
      <top style="thin">
        <color rgb="FF000000"/>
      </top>
      <bottom/>
      <diagonal/>
    </border>
    <border>
      <left/>
      <right/>
      <top style="thin">
        <color rgb="FFF7FCFF"/>
      </top>
      <bottom style="thin">
        <color rgb="FFF7FCFF"/>
      </bottom>
      <diagonal/>
    </border>
    <border>
      <left style="thin">
        <color rgb="FF000000"/>
      </left>
      <right style="thin">
        <color rgb="FF000000"/>
      </right>
      <top style="thin">
        <color rgb="FF000000"/>
      </top>
      <bottom/>
      <diagonal/>
    </border>
    <border>
      <left style="thin">
        <color rgb="FF999999"/>
      </left>
      <right style="thin">
        <color rgb="FF000000"/>
      </right>
      <top style="thin">
        <color rgb="FF999999"/>
      </top>
      <bottom/>
      <diagonal/>
    </border>
    <border>
      <left style="thin">
        <color rgb="FF999999"/>
      </left>
      <right style="thin">
        <color rgb="FF000000"/>
      </right>
      <top style="hair">
        <color rgb="FF999999"/>
      </top>
      <bottom/>
      <diagonal/>
    </border>
    <border>
      <left style="thin">
        <color rgb="FF999999"/>
      </left>
      <right style="thin">
        <color rgb="FF000000"/>
      </right>
      <top style="hair">
        <color rgb="FF999999"/>
      </top>
      <bottom style="thin">
        <color rgb="FF000000"/>
      </bottom>
      <diagonal/>
    </border>
    <border>
      <left style="thin">
        <color rgb="FFCCCCCC"/>
      </left>
      <right/>
      <top style="medium">
        <color rgb="FF2F455C"/>
      </top>
      <bottom/>
      <diagonal/>
    </border>
    <border>
      <left style="thin">
        <color rgb="FF2F455C"/>
      </left>
      <right/>
      <top style="thin">
        <color rgb="FF2F455C"/>
      </top>
      <bottom style="thin">
        <color rgb="FF2F455C"/>
      </bottom>
      <diagonal/>
    </border>
    <border>
      <left/>
      <right style="thin">
        <color rgb="FF2F455C"/>
      </right>
      <top style="thin">
        <color rgb="FF2F455C"/>
      </top>
      <bottom style="thin">
        <color rgb="FF2F455C"/>
      </bottom>
      <diagonal/>
    </border>
    <border>
      <left style="thin">
        <color rgb="FF173F5F"/>
      </left>
      <right style="thin">
        <color rgb="FF173F5F"/>
      </right>
      <top style="thin">
        <color rgb="FF173F5F"/>
      </top>
      <bottom style="thin">
        <color rgb="FF173F5F"/>
      </bottom>
      <diagonal/>
    </border>
    <border>
      <left style="thin">
        <color rgb="FF2F455C"/>
      </left>
      <right style="thin">
        <color rgb="FF2F455C"/>
      </right>
      <top style="thin">
        <color rgb="FF2F455C"/>
      </top>
      <bottom style="thin">
        <color rgb="FF2F455C"/>
      </bottom>
      <diagonal/>
    </border>
    <border>
      <left style="thin">
        <color rgb="FF2F455C"/>
      </left>
      <right style="thin">
        <color rgb="FF999999"/>
      </right>
      <top style="thin">
        <color rgb="FF2F455C"/>
      </top>
      <bottom style="thin">
        <color rgb="FF999999"/>
      </bottom>
      <diagonal/>
    </border>
    <border>
      <left/>
      <right/>
      <top/>
      <bottom style="medium">
        <color rgb="FF2F455C"/>
      </bottom>
      <diagonal/>
    </border>
    <border>
      <left style="medium">
        <color rgb="FF2F455C"/>
      </left>
      <right/>
      <top style="medium">
        <color rgb="FF2F455C"/>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5">
    <xf numFmtId="0" fontId="0" fillId="0" borderId="0" xfId="0"/>
    <xf numFmtId="0" fontId="0" fillId="2" borderId="0" xfId="0" applyFill="1"/>
    <xf numFmtId="0" fontId="0" fillId="2" borderId="0" xfId="0" applyFill="1" applyAlignment="1">
      <alignment horizontal="center"/>
    </xf>
    <xf numFmtId="0" fontId="0" fillId="5" borderId="0" xfId="0" applyFill="1"/>
    <xf numFmtId="0" fontId="0" fillId="6" borderId="0" xfId="0" applyFill="1"/>
    <xf numFmtId="0" fontId="0" fillId="4" borderId="0" xfId="0" applyFill="1"/>
    <xf numFmtId="0" fontId="0" fillId="7" borderId="0" xfId="0" applyFill="1"/>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0" fillId="0" borderId="3" xfId="0" applyBorder="1"/>
    <xf numFmtId="0" fontId="0" fillId="0" borderId="7" xfId="0" applyBorder="1"/>
    <xf numFmtId="0" fontId="0" fillId="0" borderId="8" xfId="0" applyBorder="1"/>
    <xf numFmtId="0" fontId="0" fillId="0" borderId="9" xfId="0" applyBorder="1"/>
    <xf numFmtId="0" fontId="0" fillId="0" borderId="10" xfId="0" applyBorder="1"/>
    <xf numFmtId="0" fontId="6" fillId="2" borderId="0" xfId="0" applyFont="1" applyFill="1" applyAlignment="1">
      <alignment horizontal="center" vertical="center"/>
    </xf>
    <xf numFmtId="0" fontId="10" fillId="2" borderId="0" xfId="0" applyFont="1" applyFill="1" applyAlignment="1">
      <alignment horizontal="center" vertical="center"/>
    </xf>
    <xf numFmtId="0" fontId="4" fillId="2" borderId="0" xfId="0" applyFont="1" applyFill="1" applyAlignment="1">
      <alignment horizontal="center" vertical="center"/>
    </xf>
    <xf numFmtId="164" fontId="2" fillId="11" borderId="0" xfId="0" applyNumberFormat="1" applyFont="1" applyFill="1" applyAlignment="1">
      <alignment horizontal="center" vertical="center"/>
    </xf>
    <xf numFmtId="0" fontId="2" fillId="11" borderId="0" xfId="0" applyFont="1" applyFill="1" applyAlignment="1">
      <alignment horizontal="center" vertical="center"/>
    </xf>
    <xf numFmtId="0" fontId="8" fillId="2" borderId="0" xfId="0" applyFont="1" applyFill="1" applyAlignment="1">
      <alignment horizontal="center" vertical="center"/>
    </xf>
    <xf numFmtId="165" fontId="12" fillId="12" borderId="0" xfId="0" applyNumberFormat="1" applyFont="1" applyFill="1" applyAlignment="1">
      <alignment horizontal="center" vertical="center"/>
    </xf>
    <xf numFmtId="0" fontId="6" fillId="2" borderId="0" xfId="0" applyFont="1" applyFill="1" applyAlignment="1">
      <alignment vertical="center"/>
    </xf>
    <xf numFmtId="0" fontId="13" fillId="3" borderId="19" xfId="0" applyFont="1" applyFill="1" applyBorder="1" applyAlignment="1">
      <alignment horizontal="center" vertical="center" wrapText="1"/>
    </xf>
    <xf numFmtId="0" fontId="13" fillId="13" borderId="20" xfId="0" applyFont="1" applyFill="1" applyBorder="1" applyAlignment="1">
      <alignment horizontal="center" vertical="center"/>
    </xf>
    <xf numFmtId="0" fontId="13" fillId="13" borderId="21" xfId="0" applyFont="1" applyFill="1" applyBorder="1" applyAlignment="1">
      <alignment horizontal="center" vertical="center"/>
    </xf>
    <xf numFmtId="0" fontId="13" fillId="14" borderId="0" xfId="0" applyFont="1" applyFill="1" applyAlignment="1">
      <alignment horizontal="center" vertical="center" wrapText="1"/>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2" fillId="15" borderId="22" xfId="0" applyFont="1" applyFill="1" applyBorder="1" applyAlignment="1">
      <alignment vertical="center"/>
    </xf>
    <xf numFmtId="0" fontId="13" fillId="16" borderId="23" xfId="0" applyFont="1" applyFill="1" applyBorder="1" applyAlignment="1">
      <alignment horizontal="center" vertical="center"/>
    </xf>
    <xf numFmtId="0" fontId="13" fillId="17" borderId="0" xfId="0" applyFont="1" applyFill="1" applyAlignment="1">
      <alignment horizontal="center" vertical="center"/>
    </xf>
    <xf numFmtId="0" fontId="13" fillId="7" borderId="19" xfId="0" applyFont="1" applyFill="1" applyBorder="1" applyAlignment="1">
      <alignment horizontal="center" vertical="center" wrapText="1"/>
    </xf>
    <xf numFmtId="0" fontId="5" fillId="0" borderId="1" xfId="0" applyFont="1" applyBorder="1" applyAlignment="1">
      <alignment horizontal="center" vertical="center"/>
    </xf>
    <xf numFmtId="0" fontId="2" fillId="10" borderId="1" xfId="0" applyFont="1" applyFill="1" applyBorder="1" applyAlignment="1">
      <alignment horizontal="center" vertical="center" wrapText="1"/>
    </xf>
    <xf numFmtId="0" fontId="2" fillId="11" borderId="24" xfId="0" applyFont="1" applyFill="1" applyBorder="1" applyAlignment="1">
      <alignment horizontal="center" vertical="center"/>
    </xf>
    <xf numFmtId="0" fontId="2" fillId="18" borderId="2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19" borderId="25" xfId="0" applyFont="1" applyFill="1" applyBorder="1" applyAlignment="1">
      <alignment horizontal="center" vertical="center"/>
    </xf>
    <xf numFmtId="0" fontId="2" fillId="18" borderId="25" xfId="0" applyFont="1" applyFill="1" applyBorder="1" applyAlignment="1">
      <alignment horizontal="center" vertical="center"/>
    </xf>
    <xf numFmtId="0" fontId="2" fillId="0" borderId="1" xfId="0" applyFont="1" applyBorder="1" applyAlignment="1">
      <alignment horizontal="center" vertical="center" wrapText="1"/>
    </xf>
    <xf numFmtId="0" fontId="2" fillId="18" borderId="26" xfId="0" applyFont="1" applyFill="1" applyBorder="1" applyAlignment="1">
      <alignment horizontal="center" vertical="center"/>
    </xf>
    <xf numFmtId="0" fontId="13" fillId="13" borderId="27" xfId="0" applyFont="1" applyFill="1" applyBorder="1" applyAlignment="1">
      <alignment horizontal="center" vertical="center" wrapText="1"/>
    </xf>
    <xf numFmtId="0" fontId="14" fillId="0" borderId="0" xfId="0" applyFont="1" applyAlignment="1">
      <alignment vertical="center"/>
    </xf>
    <xf numFmtId="0" fontId="14" fillId="7" borderId="0" xfId="0" applyFont="1" applyFill="1" applyAlignment="1">
      <alignment vertical="center"/>
    </xf>
    <xf numFmtId="0" fontId="14" fillId="2" borderId="0" xfId="0" applyFont="1" applyFill="1" applyAlignment="1">
      <alignment vertical="center"/>
    </xf>
    <xf numFmtId="0" fontId="15" fillId="20" borderId="30" xfId="0" applyFont="1" applyFill="1" applyBorder="1" applyAlignment="1">
      <alignment horizontal="center" vertical="center" wrapText="1"/>
    </xf>
    <xf numFmtId="0" fontId="17" fillId="21" borderId="31" xfId="0" applyFont="1" applyFill="1" applyBorder="1" applyAlignment="1">
      <alignment horizontal="center" vertical="center"/>
    </xf>
    <xf numFmtId="0" fontId="20" fillId="13" borderId="31" xfId="0" applyFont="1" applyFill="1" applyBorder="1" applyAlignment="1">
      <alignment horizontal="center" vertical="center"/>
    </xf>
    <xf numFmtId="0" fontId="20" fillId="22" borderId="31" xfId="0" applyFont="1" applyFill="1" applyBorder="1" applyAlignment="1">
      <alignment horizontal="center" vertical="center"/>
    </xf>
    <xf numFmtId="0" fontId="21" fillId="0" borderId="32" xfId="0" applyFont="1" applyBorder="1" applyAlignment="1">
      <alignment horizontal="center" vertical="center"/>
    </xf>
    <xf numFmtId="0" fontId="8" fillId="5" borderId="33" xfId="0" applyFont="1" applyFill="1" applyBorder="1" applyAlignment="1">
      <alignment vertical="center"/>
    </xf>
    <xf numFmtId="14" fontId="8" fillId="5" borderId="33" xfId="0" applyNumberFormat="1" applyFont="1" applyFill="1" applyBorder="1" applyAlignment="1">
      <alignment vertical="center"/>
    </xf>
    <xf numFmtId="0" fontId="15" fillId="7" borderId="34" xfId="0" applyFont="1" applyFill="1" applyBorder="1" applyAlignment="1">
      <alignment horizontal="center" vertical="center" wrapText="1"/>
    </xf>
    <xf numFmtId="0" fontId="15" fillId="22" borderId="27" xfId="0" applyFont="1" applyFill="1" applyBorder="1" applyAlignment="1">
      <alignment horizontal="center" vertical="center" wrapText="1"/>
    </xf>
    <xf numFmtId="0" fontId="22" fillId="22" borderId="27" xfId="0" applyFont="1" applyFill="1" applyBorder="1" applyAlignment="1">
      <alignment horizontal="center" vertical="center" wrapText="1"/>
    </xf>
    <xf numFmtId="0" fontId="22" fillId="23" borderId="27" xfId="0" applyFont="1" applyFill="1" applyBorder="1" applyAlignment="1">
      <alignment horizontal="center" vertical="center" wrapText="1"/>
    </xf>
    <xf numFmtId="14" fontId="22" fillId="22" borderId="27" xfId="0" applyNumberFormat="1" applyFont="1" applyFill="1" applyBorder="1" applyAlignment="1">
      <alignment horizontal="center" vertical="center" wrapText="1"/>
    </xf>
    <xf numFmtId="0" fontId="2" fillId="10" borderId="1" xfId="0" applyFont="1" applyFill="1" applyBorder="1" applyAlignment="1">
      <alignment horizontal="left" vertical="center" wrapText="1" indent="1"/>
    </xf>
    <xf numFmtId="14" fontId="2" fillId="10" borderId="1" xfId="0" applyNumberFormat="1"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14" fontId="2" fillId="2" borderId="1" xfId="0" applyNumberFormat="1" applyFont="1" applyFill="1" applyBorder="1" applyAlignment="1">
      <alignment horizontal="left" vertical="center" wrapText="1" indent="1"/>
    </xf>
    <xf numFmtId="14" fontId="0" fillId="0" borderId="0" xfId="0" applyNumberFormat="1"/>
    <xf numFmtId="0" fontId="19" fillId="0" borderId="31" xfId="0" applyFont="1" applyBorder="1"/>
    <xf numFmtId="0" fontId="14" fillId="0" borderId="31" xfId="0" applyFont="1" applyBorder="1"/>
    <xf numFmtId="0" fontId="19" fillId="0" borderId="31" xfId="0" applyFont="1" applyBorder="1" applyAlignment="1">
      <alignment horizontal="center"/>
    </xf>
    <xf numFmtId="0" fontId="14" fillId="0" borderId="31" xfId="0" applyFont="1" applyBorder="1" applyAlignment="1">
      <alignment horizontal="center"/>
    </xf>
    <xf numFmtId="0" fontId="14" fillId="0" borderId="0" xfId="0" applyFont="1" applyAlignment="1">
      <alignment horizontal="center"/>
    </xf>
    <xf numFmtId="0" fontId="14" fillId="0" borderId="0" xfId="0" applyFont="1"/>
    <xf numFmtId="0" fontId="14" fillId="0" borderId="35" xfId="0" applyFont="1" applyBorder="1"/>
    <xf numFmtId="0" fontId="2" fillId="4" borderId="0" xfId="0" applyFont="1" applyFill="1" applyAlignment="1">
      <alignment horizontal="center"/>
    </xf>
    <xf numFmtId="0" fontId="0" fillId="3" borderId="0" xfId="0" applyFill="1" applyAlignment="1">
      <alignment horizontal="center"/>
    </xf>
    <xf numFmtId="0" fontId="5" fillId="8" borderId="1" xfId="0" applyFont="1" applyFill="1" applyBorder="1" applyAlignment="1">
      <alignment horizontal="left"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164" fontId="2" fillId="11" borderId="3" xfId="0" applyNumberFormat="1" applyFont="1" applyFill="1" applyBorder="1" applyAlignment="1">
      <alignment horizontal="center" vertical="center"/>
    </xf>
    <xf numFmtId="164" fontId="2" fillId="11" borderId="0" xfId="0" applyNumberFormat="1" applyFont="1" applyFill="1" applyAlignment="1">
      <alignment horizontal="center" vertical="center"/>
    </xf>
    <xf numFmtId="164" fontId="2" fillId="11" borderId="11" xfId="0" applyNumberFormat="1" applyFont="1" applyFill="1" applyBorder="1" applyAlignment="1">
      <alignment horizontal="center" vertical="center"/>
    </xf>
    <xf numFmtId="0" fontId="0" fillId="2" borderId="0" xfId="0" applyFill="1" applyAlignment="1">
      <alignment horizontal="center"/>
    </xf>
    <xf numFmtId="0" fontId="10" fillId="4" borderId="0" xfId="0" applyFont="1" applyFill="1" applyAlignment="1">
      <alignment horizontal="center" vertical="center"/>
    </xf>
    <xf numFmtId="0" fontId="3" fillId="0" borderId="1" xfId="0" applyFont="1" applyBorder="1" applyAlignment="1">
      <alignment horizontal="left" vertical="center"/>
    </xf>
    <xf numFmtId="0" fontId="11" fillId="6" borderId="2" xfId="0" applyFont="1" applyFill="1" applyBorder="1" applyAlignment="1">
      <alignment horizontal="center" vertical="center"/>
    </xf>
    <xf numFmtId="0" fontId="11" fillId="6" borderId="0" xfId="0" applyFont="1" applyFill="1" applyAlignment="1">
      <alignment horizontal="center" vertical="center"/>
    </xf>
    <xf numFmtId="0" fontId="11" fillId="6"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0" xfId="0" applyFont="1" applyFill="1" applyAlignment="1">
      <alignment horizontal="center" vertical="center"/>
    </xf>
    <xf numFmtId="0" fontId="7" fillId="6" borderId="1" xfId="0" applyFont="1" applyFill="1" applyBorder="1" applyAlignment="1">
      <alignment horizontal="left" vertical="center"/>
    </xf>
    <xf numFmtId="0" fontId="2" fillId="11" borderId="3" xfId="0" applyFont="1" applyFill="1" applyBorder="1" applyAlignment="1">
      <alignment horizontal="center" vertical="center"/>
    </xf>
    <xf numFmtId="0" fontId="2" fillId="11" borderId="0" xfId="0" applyFont="1" applyFill="1" applyAlignment="1">
      <alignment horizontal="center" vertical="center"/>
    </xf>
    <xf numFmtId="0" fontId="2" fillId="11" borderId="11"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15" xfId="0" applyFont="1" applyFill="1" applyBorder="1" applyAlignment="1">
      <alignment horizontal="center" vertical="center"/>
    </xf>
    <xf numFmtId="164" fontId="2" fillId="11" borderId="16" xfId="0" applyNumberFormat="1" applyFont="1" applyFill="1" applyBorder="1" applyAlignment="1">
      <alignment horizontal="center" vertical="center"/>
    </xf>
    <xf numFmtId="164" fontId="2" fillId="11" borderId="17" xfId="0" applyNumberFormat="1" applyFont="1" applyFill="1" applyBorder="1" applyAlignment="1">
      <alignment horizontal="center" vertical="center"/>
    </xf>
    <xf numFmtId="164" fontId="2" fillId="11" borderId="18" xfId="0" applyNumberFormat="1" applyFont="1" applyFill="1" applyBorder="1" applyAlignment="1">
      <alignment horizontal="center" vertical="center"/>
    </xf>
    <xf numFmtId="0" fontId="6" fillId="7" borderId="0" xfId="0" applyFont="1" applyFill="1" applyAlignment="1">
      <alignment horizontal="center" vertical="center"/>
    </xf>
    <xf numFmtId="0" fontId="15" fillId="20" borderId="28" xfId="0" applyFont="1" applyFill="1" applyBorder="1" applyAlignment="1">
      <alignment horizontal="center" vertical="center" wrapText="1"/>
    </xf>
    <xf numFmtId="0" fontId="16" fillId="3" borderId="29" xfId="0" applyFont="1" applyFill="1" applyBorder="1"/>
    <xf numFmtId="0" fontId="17" fillId="21" borderId="28" xfId="0" applyFont="1" applyFill="1" applyBorder="1" applyAlignment="1">
      <alignment horizontal="center" vertical="center"/>
    </xf>
    <xf numFmtId="0" fontId="18" fillId="7" borderId="29" xfId="0" applyFont="1" applyFill="1" applyBorder="1"/>
    <xf numFmtId="0" fontId="19" fillId="0" borderId="0" xfId="0" applyFont="1" applyAlignment="1">
      <alignment horizontal="center" vertical="center"/>
    </xf>
    <xf numFmtId="0" fontId="0" fillId="0" borderId="0" xfId="0"/>
    <xf numFmtId="0" fontId="19" fillId="0" borderId="0" xfId="0" applyFont="1" applyAlignment="1">
      <alignment horizontal="left" vertical="center" textRotation="90"/>
    </xf>
    <xf numFmtId="0" fontId="14" fillId="0" borderId="0" xfId="0" applyFont="1"/>
    <xf numFmtId="0" fontId="9" fillId="4" borderId="5" xfId="0" applyFont="1" applyFill="1" applyBorder="1" applyAlignment="1">
      <alignment horizontal="center"/>
    </xf>
    <xf numFmtId="0" fontId="1" fillId="4" borderId="6"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4" borderId="0" xfId="0" applyFont="1" applyFill="1" applyAlignment="1">
      <alignment horizontal="center"/>
    </xf>
    <xf numFmtId="0" fontId="1" fillId="4" borderId="7" xfId="0"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4"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cellXfs>
  <cellStyles count="1">
    <cellStyle name="Normal" xfId="0" builtinId="0"/>
  </cellStyles>
  <dxfs count="10">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9" tint="-0.24994659260841701"/>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CA"/>
              <a:t>Risks By Status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'Back End Sheet'!$C$14</c:f>
              <c:strCache>
                <c:ptCount val="1"/>
                <c:pt idx="0">
                  <c:v>Number</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AB-4059-A5FA-E0680D26AFA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AB-4059-A5FA-E0680D26AFA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AB-4059-A5FA-E0680D26AFA7}"/>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'Back End Sheet'!$B$15:$B$17</c:f>
              <c:strCache>
                <c:ptCount val="3"/>
                <c:pt idx="0">
                  <c:v>Not Started</c:v>
                </c:pt>
                <c:pt idx="1">
                  <c:v>In-Progress</c:v>
                </c:pt>
                <c:pt idx="2">
                  <c:v>Complete</c:v>
                </c:pt>
              </c:strCache>
            </c:strRef>
          </c:cat>
          <c:val>
            <c:numRef>
              <c:f>'Back End Sheet'!$C$15:$C$17</c:f>
              <c:numCache>
                <c:formatCode>General</c:formatCode>
                <c:ptCount val="3"/>
                <c:pt idx="0">
                  <c:v>0</c:v>
                </c:pt>
                <c:pt idx="1">
                  <c:v>2</c:v>
                </c:pt>
                <c:pt idx="2">
                  <c:v>0</c:v>
                </c:pt>
              </c:numCache>
            </c:numRef>
          </c:val>
          <c:extLst>
            <c:ext xmlns:c16="http://schemas.microsoft.com/office/drawing/2014/chart" uri="{C3380CC4-5D6E-409C-BE32-E72D297353CC}">
              <c16:uniqueId val="{0000000A-D2D6-4ED5-B7FF-7C0D2D8B91F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CA"/>
              <a:t>Risks Breakdown by Severity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'Back End Sheet'!$C$19</c:f>
              <c:strCache>
                <c:ptCount val="1"/>
                <c:pt idx="0">
                  <c:v>Number</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'Back End Sheet'!$B$20:$B$24</c:f>
              <c:strCache>
                <c:ptCount val="5"/>
                <c:pt idx="0">
                  <c:v>Very Low</c:v>
                </c:pt>
                <c:pt idx="1">
                  <c:v>Low</c:v>
                </c:pt>
                <c:pt idx="2">
                  <c:v>Medium</c:v>
                </c:pt>
                <c:pt idx="3">
                  <c:v>High</c:v>
                </c:pt>
                <c:pt idx="4">
                  <c:v>Critical</c:v>
                </c:pt>
              </c:strCache>
            </c:strRef>
          </c:cat>
          <c:val>
            <c:numRef>
              <c:f>'Back End Sheet'!$C$20:$C$24</c:f>
              <c:numCache>
                <c:formatCode>General</c:formatCode>
                <c:ptCount val="5"/>
                <c:pt idx="0">
                  <c:v>0</c:v>
                </c:pt>
                <c:pt idx="1">
                  <c:v>0</c:v>
                </c:pt>
                <c:pt idx="2">
                  <c:v>0</c:v>
                </c:pt>
                <c:pt idx="3">
                  <c:v>1</c:v>
                </c:pt>
                <c:pt idx="4">
                  <c:v>1</c:v>
                </c:pt>
              </c:numCache>
            </c:numRef>
          </c:val>
          <c:extLst>
            <c:ext xmlns:c16="http://schemas.microsoft.com/office/drawing/2014/chart" uri="{C3380CC4-5D6E-409C-BE32-E72D297353CC}">
              <c16:uniqueId val="{00000000-F3B4-4C83-85AB-2E1A65E4D34A}"/>
            </c:ext>
          </c:extLst>
        </c:ser>
        <c:dLbls>
          <c:dLblPos val="inEnd"/>
          <c:showLegendKey val="0"/>
          <c:showVal val="1"/>
          <c:showCatName val="0"/>
          <c:showSerName val="0"/>
          <c:showPercent val="0"/>
          <c:showBubbleSize val="0"/>
        </c:dLbls>
        <c:gapWidth val="65"/>
        <c:axId val="169093951"/>
        <c:axId val="169552767"/>
      </c:barChart>
      <c:catAx>
        <c:axId val="16909395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69552767"/>
        <c:crosses val="autoZero"/>
        <c:auto val="1"/>
        <c:lblAlgn val="ctr"/>
        <c:lblOffset val="100"/>
        <c:noMultiLvlLbl val="0"/>
      </c:catAx>
      <c:valAx>
        <c:axId val="16955276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6909395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CA"/>
              <a:t>Risks Response Strategy Breakdown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'Back End Sheet'!$C$1</c:f>
              <c:strCache>
                <c:ptCount val="1"/>
                <c:pt idx="0">
                  <c:v>Number</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'Back End Sheet'!$B$2:$B$6</c:f>
              <c:strCache>
                <c:ptCount val="5"/>
                <c:pt idx="0">
                  <c:v>Avoid</c:v>
                </c:pt>
                <c:pt idx="1">
                  <c:v>Accept</c:v>
                </c:pt>
                <c:pt idx="2">
                  <c:v>Mitigate</c:v>
                </c:pt>
                <c:pt idx="3">
                  <c:v>Transfer</c:v>
                </c:pt>
                <c:pt idx="4">
                  <c:v>Escalate</c:v>
                </c:pt>
              </c:strCache>
            </c:strRef>
          </c:cat>
          <c:val>
            <c:numRef>
              <c:f>'Back End Sheet'!$C$2:$C$6</c:f>
              <c:numCache>
                <c:formatCode>General</c:formatCode>
                <c:ptCount val="5"/>
                <c:pt idx="0">
                  <c:v>0</c:v>
                </c:pt>
                <c:pt idx="1">
                  <c:v>0</c:v>
                </c:pt>
                <c:pt idx="2">
                  <c:v>1</c:v>
                </c:pt>
                <c:pt idx="3">
                  <c:v>0</c:v>
                </c:pt>
                <c:pt idx="4">
                  <c:v>1</c:v>
                </c:pt>
              </c:numCache>
            </c:numRef>
          </c:val>
          <c:extLst>
            <c:ext xmlns:c16="http://schemas.microsoft.com/office/drawing/2014/chart" uri="{C3380CC4-5D6E-409C-BE32-E72D297353CC}">
              <c16:uniqueId val="{00000000-4B79-4C05-B8F9-C38E2C2A0BEB}"/>
            </c:ext>
          </c:extLst>
        </c:ser>
        <c:dLbls>
          <c:dLblPos val="inEnd"/>
          <c:showLegendKey val="0"/>
          <c:showVal val="1"/>
          <c:showCatName val="0"/>
          <c:showSerName val="0"/>
          <c:showPercent val="0"/>
          <c:showBubbleSize val="0"/>
        </c:dLbls>
        <c:gapWidth val="65"/>
        <c:axId val="143217999"/>
        <c:axId val="306494367"/>
      </c:barChart>
      <c:catAx>
        <c:axId val="143217999"/>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06494367"/>
        <c:crosses val="autoZero"/>
        <c:auto val="1"/>
        <c:lblAlgn val="ctr"/>
        <c:lblOffset val="100"/>
        <c:noMultiLvlLbl val="0"/>
      </c:catAx>
      <c:valAx>
        <c:axId val="306494367"/>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321799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CA"/>
              <a:t>Risks by Priority</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'Back End Sheet'!$C$8</c:f>
              <c:strCache>
                <c:ptCount val="1"/>
                <c:pt idx="0">
                  <c:v>Number</c:v>
                </c:pt>
              </c:strCache>
            </c:strRef>
          </c:tx>
          <c:dPt>
            <c:idx val="0"/>
            <c:bubble3D val="0"/>
            <c:spPr>
              <a:solidFill>
                <a:schemeClr val="accent2">
                  <a:shade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D4-4287-A119-7529C6CDF86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D4-4287-A119-7529C6CDF86A}"/>
              </c:ext>
            </c:extLst>
          </c:dPt>
          <c:dPt>
            <c:idx val="2"/>
            <c:bubble3D val="0"/>
            <c:spPr>
              <a:solidFill>
                <a:schemeClr val="accent2">
                  <a:tint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D4-4287-A119-7529C6CDF86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'Back End Sheet'!$B$9:$B$11</c:f>
              <c:strCache>
                <c:ptCount val="3"/>
                <c:pt idx="0">
                  <c:v>High</c:v>
                </c:pt>
                <c:pt idx="1">
                  <c:v>Medium</c:v>
                </c:pt>
                <c:pt idx="2">
                  <c:v>Low</c:v>
                </c:pt>
              </c:strCache>
            </c:strRef>
          </c:cat>
          <c:val>
            <c:numRef>
              <c:f>'Back End Sheet'!$C$9:$C$11</c:f>
              <c:numCache>
                <c:formatCode>General</c:formatCode>
                <c:ptCount val="3"/>
                <c:pt idx="0">
                  <c:v>1</c:v>
                </c:pt>
                <c:pt idx="1">
                  <c:v>1</c:v>
                </c:pt>
                <c:pt idx="2">
                  <c:v>0</c:v>
                </c:pt>
              </c:numCache>
            </c:numRef>
          </c:val>
          <c:extLst>
            <c:ext xmlns:c16="http://schemas.microsoft.com/office/drawing/2014/chart" uri="{C3380CC4-5D6E-409C-BE32-E72D297353CC}">
              <c16:uniqueId val="{00000006-AED4-4287-A119-7529C6CDF86A}"/>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CA"/>
              <a:t>Risks Distribution by Priority Across Departments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'Back End Sheet'!$P$2</c:f>
              <c:strCache>
                <c:ptCount val="1"/>
                <c:pt idx="0">
                  <c:v>High</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'Back End Sheet'!$P$3:$P$22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5CF8-49C4-8CC1-C7E2628D98D4}"/>
            </c:ext>
          </c:extLst>
        </c:ser>
        <c:ser>
          <c:idx val="1"/>
          <c:order val="1"/>
          <c:tx>
            <c:strRef>
              <c:f>'Back End Sheet'!$Q$2</c:f>
              <c:strCache>
                <c:ptCount val="1"/>
                <c:pt idx="0">
                  <c:v>Medium</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'Back End Sheet'!$Q$3:$Q$22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5CF8-49C4-8CC1-C7E2628D98D4}"/>
            </c:ext>
          </c:extLst>
        </c:ser>
        <c:ser>
          <c:idx val="2"/>
          <c:order val="2"/>
          <c:tx>
            <c:strRef>
              <c:f>'Back End Sheet'!$R$2</c:f>
              <c:strCache>
                <c:ptCount val="1"/>
                <c:pt idx="0">
                  <c:v>Low</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'Back End Sheet'!$R$3:$R$22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5CF8-49C4-8CC1-C7E2628D98D4}"/>
            </c:ext>
          </c:extLst>
        </c:ser>
        <c:dLbls>
          <c:dLblPos val="ctr"/>
          <c:showLegendKey val="0"/>
          <c:showVal val="1"/>
          <c:showCatName val="0"/>
          <c:showSerName val="0"/>
          <c:showPercent val="0"/>
          <c:showBubbleSize val="0"/>
        </c:dLbls>
        <c:gapWidth val="150"/>
        <c:overlap val="100"/>
        <c:axId val="461145935"/>
        <c:axId val="460683023"/>
        <c:extLst>
          <c:ext xmlns:c15="http://schemas.microsoft.com/office/drawing/2012/chart" uri="{02D57815-91ED-43cb-92C2-25804820EDAC}">
            <c15:filteredBarSeries>
              <c15:ser>
                <c:idx val="3"/>
                <c:order val="3"/>
                <c:tx>
                  <c:strRef>
                    <c:extLst>
                      <c:ext uri="{02D57815-91ED-43cb-92C2-25804820EDAC}">
                        <c15:formulaRef>
                          <c15:sqref>'Back End Sheet'!$O$2</c15:sqref>
                        </c15:formulaRef>
                      </c:ext>
                    </c:extLst>
                    <c:strCache>
                      <c:ptCount val="1"/>
                      <c:pt idx="0">
                        <c:v>Categories/ Department</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val>
                  <c:numRef>
                    <c:extLst>
                      <c:ext uri="{02D57815-91ED-43cb-92C2-25804820EDAC}">
                        <c15:formulaRef>
                          <c15:sqref>'Back End Sheet'!$O$3:$O$22</c15:sqref>
                        </c15:formulaRef>
                      </c:ext>
                    </c:extLst>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5CF8-49C4-8CC1-C7E2628D98D4}"/>
                  </c:ext>
                </c:extLst>
              </c15:ser>
            </c15:filteredBarSeries>
          </c:ext>
        </c:extLst>
      </c:barChart>
      <c:catAx>
        <c:axId val="461145935"/>
        <c:scaling>
          <c:orientation val="maxMin"/>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60683023"/>
        <c:crosses val="autoZero"/>
        <c:auto val="1"/>
        <c:lblAlgn val="ctr"/>
        <c:lblOffset val="100"/>
        <c:noMultiLvlLbl val="0"/>
      </c:catAx>
      <c:valAx>
        <c:axId val="460683023"/>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61145935"/>
        <c:crosses val="max"/>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Risk Breakdown by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'Back End Sheet'!$C$27</c:f>
              <c:strCache>
                <c:ptCount val="1"/>
                <c:pt idx="0">
                  <c:v>Number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0"/>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0-7203-4839-9644-E370378AA170}"/>
              </c:ext>
            </c:extLst>
          </c:dPt>
          <c:dPt>
            <c:idx val="1"/>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1-7203-4839-9644-E370378AA170}"/>
              </c:ext>
            </c:extLst>
          </c:dPt>
          <c:dPt>
            <c:idx val="2"/>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2-7203-4839-9644-E370378AA170}"/>
              </c:ext>
            </c:extLst>
          </c:dPt>
          <c:dPt>
            <c:idx val="3"/>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3-7203-4839-9644-E370378AA170}"/>
              </c:ext>
            </c:extLst>
          </c:dPt>
          <c:dPt>
            <c:idx val="4"/>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4-7203-4839-9644-E370378AA170}"/>
              </c:ext>
            </c:extLst>
          </c:dPt>
          <c:dLbls>
            <c:dLbl>
              <c:idx val="0"/>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03-4839-9644-E370378AA170}"/>
                </c:ext>
              </c:extLst>
            </c:dLbl>
            <c:dLbl>
              <c:idx val="1"/>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03-4839-9644-E370378AA170}"/>
                </c:ext>
              </c:extLst>
            </c:dLbl>
            <c:dLbl>
              <c:idx val="2"/>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03-4839-9644-E370378AA170}"/>
                </c:ext>
              </c:extLst>
            </c:dLbl>
            <c:dLbl>
              <c:idx val="3"/>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03-4839-9644-E370378AA170}"/>
                </c:ext>
              </c:extLst>
            </c:dLbl>
            <c:dLbl>
              <c:idx val="4"/>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03-4839-9644-E370378AA1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'Back End Sheet'!$B$28:$B$32</c:f>
              <c:strCache>
                <c:ptCount val="5"/>
                <c:pt idx="0">
                  <c:v>Severe</c:v>
                </c:pt>
                <c:pt idx="1">
                  <c:v>Significant</c:v>
                </c:pt>
                <c:pt idx="2">
                  <c:v>Moderate</c:v>
                </c:pt>
                <c:pt idx="3">
                  <c:v>Minor</c:v>
                </c:pt>
                <c:pt idx="4">
                  <c:v>Negligible</c:v>
                </c:pt>
              </c:strCache>
            </c:strRef>
          </c:cat>
          <c:val>
            <c:numRef>
              <c:f>'Back End Sheet'!$C$28:$C$32</c:f>
              <c:numCache>
                <c:formatCode>General</c:formatCode>
                <c:ptCount val="5"/>
                <c:pt idx="0">
                  <c:v>1</c:v>
                </c:pt>
                <c:pt idx="1">
                  <c:v>1</c:v>
                </c:pt>
                <c:pt idx="2">
                  <c:v>0</c:v>
                </c:pt>
                <c:pt idx="3">
                  <c:v>0</c:v>
                </c:pt>
                <c:pt idx="4">
                  <c:v>0</c:v>
                </c:pt>
              </c:numCache>
            </c:numRef>
          </c:val>
          <c:smooth val="0"/>
          <c:extLst>
            <c:ext xmlns:c16="http://schemas.microsoft.com/office/drawing/2014/chart" uri="{C3380CC4-5D6E-409C-BE32-E72D297353CC}">
              <c16:uniqueId val="{00000006-DA45-4DB8-AC7B-76E0113893C3}"/>
            </c:ext>
          </c:extLst>
        </c:ser>
        <c:dLbls>
          <c:dLblPos val="ctr"/>
          <c:showLegendKey val="0"/>
          <c:showVal val="1"/>
          <c:showCatName val="0"/>
          <c:showSerName val="0"/>
          <c:showPercent val="0"/>
          <c:showBubbleSize val="0"/>
        </c:dLbls>
        <c:marker val="1"/>
        <c:smooth val="0"/>
        <c:axId val="1105709359"/>
        <c:axId val="1105709839"/>
      </c:lineChart>
      <c:catAx>
        <c:axId val="110570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5709839"/>
        <c:crosses val="autoZero"/>
        <c:auto val="1"/>
        <c:lblAlgn val="ctr"/>
        <c:lblOffset val="100"/>
        <c:noMultiLvlLbl val="0"/>
      </c:catAx>
      <c:valAx>
        <c:axId val="1105709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5709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dimeri.ai/our-story" TargetMode="External"/><Relationship Id="rId6" Type="http://schemas.openxmlformats.org/officeDocument/2006/relationships/hyperlink" Target="https://www.dimeri.ai/"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xdr:row>
      <xdr:rowOff>84666</xdr:rowOff>
    </xdr:from>
    <xdr:to>
      <xdr:col>2</xdr:col>
      <xdr:colOff>0</xdr:colOff>
      <xdr:row>48</xdr:row>
      <xdr:rowOff>84666</xdr:rowOff>
    </xdr:to>
    <xdr:pic>
      <xdr:nvPicPr>
        <xdr:cNvPr id="2" name="Picture 1">
          <a:hlinkClick xmlns:r="http://schemas.openxmlformats.org/officeDocument/2006/relationships" r:id="rId1"/>
          <a:extLst>
            <a:ext uri="{FF2B5EF4-FFF2-40B4-BE49-F238E27FC236}">
              <a16:creationId xmlns:a16="http://schemas.microsoft.com/office/drawing/2014/main" id="{29EA20C2-E8A6-4DB7-B5EC-814330728A5D}"/>
            </a:ext>
          </a:extLst>
        </xdr:cNvPr>
        <xdr:cNvPicPr>
          <a:picLocks noChangeAspect="1"/>
        </xdr:cNvPicPr>
      </xdr:nvPicPr>
      <xdr:blipFill>
        <a:blip xmlns:r="http://schemas.openxmlformats.org/officeDocument/2006/relationships" r:embed="rId2"/>
        <a:stretch>
          <a:fillRect/>
        </a:stretch>
      </xdr:blipFill>
      <xdr:spPr>
        <a:xfrm>
          <a:off x="800100" y="8862906"/>
          <a:ext cx="10940935" cy="5768308"/>
        </a:xfrm>
        <a:prstGeom prst="rect">
          <a:avLst/>
        </a:prstGeom>
      </xdr:spPr>
    </xdr:pic>
    <xdr:clientData/>
  </xdr:twoCellAnchor>
  <xdr:twoCellAnchor editAs="oneCell">
    <xdr:from>
      <xdr:col>2</xdr:col>
      <xdr:colOff>121972</xdr:colOff>
      <xdr:row>2</xdr:row>
      <xdr:rowOff>46292</xdr:rowOff>
    </xdr:from>
    <xdr:to>
      <xdr:col>2</xdr:col>
      <xdr:colOff>121972</xdr:colOff>
      <xdr:row>2</xdr:row>
      <xdr:rowOff>46292</xdr:rowOff>
    </xdr:to>
    <xdr:pic>
      <xdr:nvPicPr>
        <xdr:cNvPr id="3" name="Picture 2">
          <a:extLst>
            <a:ext uri="{FF2B5EF4-FFF2-40B4-BE49-F238E27FC236}">
              <a16:creationId xmlns:a16="http://schemas.microsoft.com/office/drawing/2014/main" id="{8F9BE8DB-A1C2-452D-B17A-9E3FE033B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2072" y="412052"/>
          <a:ext cx="2391455" cy="1273919"/>
        </a:xfrm>
        <a:prstGeom prst="rect">
          <a:avLst/>
        </a:prstGeom>
      </xdr:spPr>
    </xdr:pic>
    <xdr:clientData/>
  </xdr:twoCellAnchor>
  <xdr:twoCellAnchor editAs="oneCell">
    <xdr:from>
      <xdr:col>2</xdr:col>
      <xdr:colOff>431753</xdr:colOff>
      <xdr:row>9</xdr:row>
      <xdr:rowOff>15278</xdr:rowOff>
    </xdr:from>
    <xdr:to>
      <xdr:col>2</xdr:col>
      <xdr:colOff>431753</xdr:colOff>
      <xdr:row>9</xdr:row>
      <xdr:rowOff>15278</xdr:rowOff>
    </xdr:to>
    <xdr:pic>
      <xdr:nvPicPr>
        <xdr:cNvPr id="4" name="Picture 3">
          <a:extLst>
            <a:ext uri="{FF2B5EF4-FFF2-40B4-BE49-F238E27FC236}">
              <a16:creationId xmlns:a16="http://schemas.microsoft.com/office/drawing/2014/main" id="{22DE65AF-E344-46AD-B2C4-095E45B4C3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853" y="1661198"/>
          <a:ext cx="1208695" cy="1338405"/>
        </a:xfrm>
        <a:prstGeom prst="rect">
          <a:avLst/>
        </a:prstGeom>
      </xdr:spPr>
    </xdr:pic>
    <xdr:clientData/>
  </xdr:twoCellAnchor>
  <xdr:twoCellAnchor>
    <xdr:from>
      <xdr:col>2</xdr:col>
      <xdr:colOff>2004</xdr:colOff>
      <xdr:row>20</xdr:row>
      <xdr:rowOff>23814</xdr:rowOff>
    </xdr:from>
    <xdr:to>
      <xdr:col>5</xdr:col>
      <xdr:colOff>13855</xdr:colOff>
      <xdr:row>58</xdr:row>
      <xdr:rowOff>151848</xdr:rowOff>
    </xdr:to>
    <xdr:sp macro="" textlink="">
      <xdr:nvSpPr>
        <xdr:cNvPr id="5" name="TextBox 4">
          <a:extLst>
            <a:ext uri="{FF2B5EF4-FFF2-40B4-BE49-F238E27FC236}">
              <a16:creationId xmlns:a16="http://schemas.microsoft.com/office/drawing/2014/main" id="{2D9D227E-1A7A-4166-ABFC-46CF45A9DEDF}"/>
            </a:ext>
          </a:extLst>
        </xdr:cNvPr>
        <xdr:cNvSpPr txBox="1"/>
      </xdr:nvSpPr>
      <xdr:spPr>
        <a:xfrm>
          <a:off x="837168" y="3612944"/>
          <a:ext cx="11400438" cy="6947382"/>
        </a:xfrm>
        <a:prstGeom prst="rect">
          <a:avLst/>
        </a:prstGeom>
        <a:solidFill>
          <a:srgbClr val="F2F2F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What is it ?    </a:t>
          </a:r>
        </a:p>
        <a:p>
          <a:endParaRPr lang="en-US" sz="2400" b="1"/>
        </a:p>
        <a:p>
          <a:r>
            <a:rPr lang="en-US" sz="2000" b="1"/>
            <a:t>Risk Assessment Template      </a:t>
          </a:r>
        </a:p>
        <a:p>
          <a:r>
            <a:rPr lang="en-US" sz="2000" b="1"/>
            <a:t>                                                                                                                                                                                                                                                                                                                                                                                                                  </a:t>
          </a:r>
          <a:r>
            <a:rPr lang="en-US" sz="1600"/>
            <a:t>A structured tool used to identify, evaluate, and prioritize risks that could impact a project, process, or organization. This template helps teams document potential threats, assess their likelihood and impact, assign risk owners, and develop mitigation or response plans.</a:t>
          </a:r>
          <a:br>
            <a:rPr lang="en-US" sz="1600"/>
          </a:br>
          <a:br>
            <a:rPr lang="en-US" sz="1600"/>
          </a:br>
          <a:r>
            <a:rPr lang="en-US" sz="2400" b="1"/>
            <a:t>How to use it?                                                                                                                                                                                                                                                                                                                                                                              </a:t>
          </a:r>
          <a:r>
            <a:rPr lang="en-US" sz="1600" b="1"/>
            <a:t>Define the context</a:t>
          </a:r>
          <a:r>
            <a:rPr lang="en-US" sz="1600"/>
            <a:t> – Start by selecting the department, project, or activity you're assessing.</a:t>
          </a:r>
        </a:p>
        <a:p>
          <a:r>
            <a:rPr lang="en-US" sz="1600" b="1"/>
            <a:t>List potential risks</a:t>
          </a:r>
          <a:r>
            <a:rPr lang="en-US" sz="1600"/>
            <a:t> – Use rows to capture specific risks (e.g., supply chain delays, legal non-compliance).</a:t>
          </a:r>
        </a:p>
        <a:p>
          <a:r>
            <a:rPr lang="en-US" sz="1600" b="1"/>
            <a:t>Score each risk</a:t>
          </a:r>
          <a:r>
            <a:rPr lang="en-US" sz="1600"/>
            <a:t> – Assess </a:t>
          </a:r>
          <a:r>
            <a:rPr lang="en-US" sz="1600" i="1"/>
            <a:t>likelihood</a:t>
          </a:r>
          <a:r>
            <a:rPr lang="en-US" sz="1600"/>
            <a:t> and </a:t>
          </a:r>
          <a:r>
            <a:rPr lang="en-US" sz="1600" i="1"/>
            <a:t>impact</a:t>
          </a:r>
          <a:r>
            <a:rPr lang="en-US" sz="1600"/>
            <a:t> using predefined scoring scales (e.g., 1–5 or qualitative ratings).</a:t>
          </a:r>
        </a:p>
        <a:p>
          <a:r>
            <a:rPr lang="en-US" sz="1600" b="1"/>
            <a:t>Evaluate overall risk rating</a:t>
          </a:r>
          <a:r>
            <a:rPr lang="en-US" sz="1600"/>
            <a:t> – Use formulas (or conditional logic) to calculate the severity or priority level.</a:t>
          </a:r>
        </a:p>
        <a:p>
          <a:r>
            <a:rPr lang="en-US" sz="1600" b="1"/>
            <a:t>Assign responsibilities</a:t>
          </a:r>
          <a:r>
            <a:rPr lang="en-US" sz="1600"/>
            <a:t> – Add the team member responsible for monitoring or mitigating the risk.</a:t>
          </a:r>
        </a:p>
        <a:p>
          <a:r>
            <a:rPr lang="en-US" sz="1600" b="1"/>
            <a:t>Track controls and actions</a:t>
          </a:r>
          <a:r>
            <a:rPr lang="en-US" sz="1600"/>
            <a:t> – Record existing controls and link follow-up actions with deadlines and owners.</a:t>
          </a:r>
        </a:p>
        <a:p>
          <a:r>
            <a:rPr lang="en-US" sz="1600" b="1"/>
            <a:t>Review regularly</a:t>
          </a:r>
          <a:r>
            <a:rPr lang="en-US" sz="1600"/>
            <a:t> – Keep the assessment dynamic; update as the risk environment evolves.</a:t>
          </a:r>
        </a:p>
        <a:p>
          <a:endParaRPr lang="en-US" sz="1600" b="0"/>
        </a:p>
        <a:p>
          <a:r>
            <a:rPr lang="en-US" sz="2400" b="1"/>
            <a:t>When to use it?                                                                                                                                           </a:t>
          </a:r>
        </a:p>
        <a:p>
          <a:r>
            <a:rPr lang="en-US" sz="1600"/>
            <a:t>During the </a:t>
          </a:r>
          <a:r>
            <a:rPr lang="en-US" sz="1600" b="1"/>
            <a:t>initiation or planning phase</a:t>
          </a:r>
          <a:r>
            <a:rPr lang="en-US" sz="1600"/>
            <a:t> of any project or strategic activity</a:t>
          </a:r>
        </a:p>
        <a:p>
          <a:r>
            <a:rPr lang="en-US" sz="1600"/>
            <a:t>Before launching a </a:t>
          </a:r>
          <a:r>
            <a:rPr lang="en-US" sz="1600" b="1"/>
            <a:t>new policy, system, or compliance program</a:t>
          </a:r>
          <a:endParaRPr lang="en-US" sz="1600"/>
        </a:p>
        <a:p>
          <a:r>
            <a:rPr lang="en-US" sz="1600"/>
            <a:t>As part of </a:t>
          </a:r>
          <a:r>
            <a:rPr lang="en-US" sz="1600" b="1"/>
            <a:t>ongoing enterprise risk management (ERM)</a:t>
          </a:r>
          <a:r>
            <a:rPr lang="en-US" sz="1600"/>
            <a:t> processes</a:t>
          </a:r>
        </a:p>
        <a:p>
          <a:r>
            <a:rPr lang="en-US" sz="1600"/>
            <a:t>When undergoing </a:t>
          </a:r>
          <a:r>
            <a:rPr lang="en-US" sz="1600" b="1"/>
            <a:t>audits, external reviews</a:t>
          </a:r>
          <a:r>
            <a:rPr lang="en-US" sz="1600"/>
            <a:t>, or preparing </a:t>
          </a:r>
          <a:r>
            <a:rPr lang="en-US" sz="1600" b="1"/>
            <a:t>ISO or regulatory compliance</a:t>
          </a:r>
          <a:endParaRPr lang="en-US" sz="1600"/>
        </a:p>
        <a:p>
          <a:r>
            <a:rPr lang="en-US" sz="1600"/>
            <a:t>Post-incident, to assess </a:t>
          </a:r>
          <a:r>
            <a:rPr lang="en-US" sz="1600" b="1"/>
            <a:t>lessons learned</a:t>
          </a:r>
          <a:r>
            <a:rPr lang="en-US" sz="1600"/>
            <a:t> and prevent recurrence</a:t>
          </a:r>
        </a:p>
        <a:p>
          <a:endParaRPr lang="en-US" sz="1600"/>
        </a:p>
      </xdr:txBody>
    </xdr:sp>
    <xdr:clientData/>
  </xdr:twoCellAnchor>
  <xdr:twoCellAnchor editAs="oneCell">
    <xdr:from>
      <xdr:col>2</xdr:col>
      <xdr:colOff>200820</xdr:colOff>
      <xdr:row>8</xdr:row>
      <xdr:rowOff>117536</xdr:rowOff>
    </xdr:from>
    <xdr:to>
      <xdr:col>2</xdr:col>
      <xdr:colOff>2269829</xdr:colOff>
      <xdr:row>15</xdr:row>
      <xdr:rowOff>24297</xdr:rowOff>
    </xdr:to>
    <xdr:pic>
      <xdr:nvPicPr>
        <xdr:cNvPr id="10" name="Picture 9">
          <a:extLst>
            <a:ext uri="{FF2B5EF4-FFF2-40B4-BE49-F238E27FC236}">
              <a16:creationId xmlns:a16="http://schemas.microsoft.com/office/drawing/2014/main" id="{D3CA3760-AB3B-4B40-B496-2B349F14B8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5984" y="1553188"/>
          <a:ext cx="2069009" cy="1162957"/>
        </a:xfrm>
        <a:prstGeom prst="rect">
          <a:avLst/>
        </a:prstGeom>
      </xdr:spPr>
    </xdr:pic>
    <xdr:clientData/>
  </xdr:twoCellAnchor>
  <xdr:twoCellAnchor editAs="oneCell">
    <xdr:from>
      <xdr:col>1</xdr:col>
      <xdr:colOff>611267</xdr:colOff>
      <xdr:row>55</xdr:row>
      <xdr:rowOff>28395</xdr:rowOff>
    </xdr:from>
    <xdr:to>
      <xdr:col>4</xdr:col>
      <xdr:colOff>3278533</xdr:colOff>
      <xdr:row>84</xdr:row>
      <xdr:rowOff>0</xdr:rowOff>
    </xdr:to>
    <xdr:pic>
      <xdr:nvPicPr>
        <xdr:cNvPr id="12" name="Picture 11">
          <a:hlinkClick xmlns:r="http://schemas.openxmlformats.org/officeDocument/2006/relationships" r:id="rId6"/>
          <a:extLst>
            <a:ext uri="{FF2B5EF4-FFF2-40B4-BE49-F238E27FC236}">
              <a16:creationId xmlns:a16="http://schemas.microsoft.com/office/drawing/2014/main" id="{D91BA252-1370-4CDA-A78B-0A439EB86939}"/>
            </a:ext>
          </a:extLst>
        </xdr:cNvPr>
        <xdr:cNvPicPr>
          <a:picLocks noChangeAspect="1"/>
        </xdr:cNvPicPr>
      </xdr:nvPicPr>
      <xdr:blipFill>
        <a:blip xmlns:r="http://schemas.openxmlformats.org/officeDocument/2006/relationships" r:embed="rId2"/>
        <a:stretch>
          <a:fillRect/>
        </a:stretch>
      </xdr:blipFill>
      <xdr:spPr>
        <a:xfrm>
          <a:off x="811431" y="9898504"/>
          <a:ext cx="9583244" cy="5175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210209</xdr:colOff>
      <xdr:row>2</xdr:row>
      <xdr:rowOff>31652</xdr:rowOff>
    </xdr:from>
    <xdr:to>
      <xdr:col>2</xdr:col>
      <xdr:colOff>210209</xdr:colOff>
      <xdr:row>7</xdr:row>
      <xdr:rowOff>168480</xdr:rowOff>
    </xdr:to>
    <xdr:pic>
      <xdr:nvPicPr>
        <xdr:cNvPr id="2" name="Picture 1">
          <a:extLst>
            <a:ext uri="{FF2B5EF4-FFF2-40B4-BE49-F238E27FC236}">
              <a16:creationId xmlns:a16="http://schemas.microsoft.com/office/drawing/2014/main" id="{C7C39450-CF82-47D7-941E-766ADD41A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1449" y="397412"/>
          <a:ext cx="2220217" cy="1051228"/>
        </a:xfrm>
        <a:prstGeom prst="rect">
          <a:avLst/>
        </a:prstGeom>
      </xdr:spPr>
    </xdr:pic>
    <xdr:clientData/>
  </xdr:twoCellAnchor>
  <xdr:twoCellAnchor editAs="oneCell">
    <xdr:from>
      <xdr:col>2</xdr:col>
      <xdr:colOff>653831</xdr:colOff>
      <xdr:row>8</xdr:row>
      <xdr:rowOff>10106</xdr:rowOff>
    </xdr:from>
    <xdr:to>
      <xdr:col>2</xdr:col>
      <xdr:colOff>653831</xdr:colOff>
      <xdr:row>12</xdr:row>
      <xdr:rowOff>129626</xdr:rowOff>
    </xdr:to>
    <xdr:pic>
      <xdr:nvPicPr>
        <xdr:cNvPr id="3" name="Picture 2">
          <a:extLst>
            <a:ext uri="{FF2B5EF4-FFF2-40B4-BE49-F238E27FC236}">
              <a16:creationId xmlns:a16="http://schemas.microsoft.com/office/drawing/2014/main" id="{312D0D10-25B8-4DC5-9A7D-DCBF2493B9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5071" y="1473146"/>
          <a:ext cx="783358" cy="851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177800</xdr:colOff>
      <xdr:row>7</xdr:row>
      <xdr:rowOff>50800</xdr:rowOff>
    </xdr:from>
    <xdr:to>
      <xdr:col>6</xdr:col>
      <xdr:colOff>462280</xdr:colOff>
      <xdr:row>27</xdr:row>
      <xdr:rowOff>0</xdr:rowOff>
    </xdr:to>
    <xdr:graphicFrame macro="">
      <xdr:nvGraphicFramePr>
        <xdr:cNvPr id="2" name="Chart 1">
          <a:extLst>
            <a:ext uri="{FF2B5EF4-FFF2-40B4-BE49-F238E27FC236}">
              <a16:creationId xmlns:a16="http://schemas.microsoft.com/office/drawing/2014/main" id="{2131E77C-6FD1-442E-A173-CA23756A3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629920</xdr:colOff>
      <xdr:row>7</xdr:row>
      <xdr:rowOff>50800</xdr:rowOff>
    </xdr:from>
    <xdr:to>
      <xdr:col>11</xdr:col>
      <xdr:colOff>20320</xdr:colOff>
      <xdr:row>27</xdr:row>
      <xdr:rowOff>0</xdr:rowOff>
    </xdr:to>
    <xdr:graphicFrame macro="">
      <xdr:nvGraphicFramePr>
        <xdr:cNvPr id="3" name="Chart 2">
          <a:extLst>
            <a:ext uri="{FF2B5EF4-FFF2-40B4-BE49-F238E27FC236}">
              <a16:creationId xmlns:a16="http://schemas.microsoft.com/office/drawing/2014/main" id="{A07D654B-A0A1-4E1B-B4F0-F7BA038BD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177800</xdr:colOff>
      <xdr:row>28</xdr:row>
      <xdr:rowOff>76200</xdr:rowOff>
    </xdr:from>
    <xdr:to>
      <xdr:col>6</xdr:col>
      <xdr:colOff>462280</xdr:colOff>
      <xdr:row>48</xdr:row>
      <xdr:rowOff>25400</xdr:rowOff>
    </xdr:to>
    <xdr:graphicFrame macro="">
      <xdr:nvGraphicFramePr>
        <xdr:cNvPr id="4" name="Chart 3">
          <a:extLst>
            <a:ext uri="{FF2B5EF4-FFF2-40B4-BE49-F238E27FC236}">
              <a16:creationId xmlns:a16="http://schemas.microsoft.com/office/drawing/2014/main" id="{970D84FB-A8AE-4E9E-BD0F-8FA389D9D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629920</xdr:colOff>
      <xdr:row>28</xdr:row>
      <xdr:rowOff>76200</xdr:rowOff>
    </xdr:from>
    <xdr:to>
      <xdr:col>11</xdr:col>
      <xdr:colOff>20320</xdr:colOff>
      <xdr:row>48</xdr:row>
      <xdr:rowOff>25400</xdr:rowOff>
    </xdr:to>
    <xdr:graphicFrame macro="">
      <xdr:nvGraphicFramePr>
        <xdr:cNvPr id="5" name="Chart 4">
          <a:extLst>
            <a:ext uri="{FF2B5EF4-FFF2-40B4-BE49-F238E27FC236}">
              <a16:creationId xmlns:a16="http://schemas.microsoft.com/office/drawing/2014/main" id="{E4615270-9BF5-4AEC-A5CB-3761D6C30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177800</xdr:colOff>
      <xdr:row>49</xdr:row>
      <xdr:rowOff>132080</xdr:rowOff>
    </xdr:from>
    <xdr:to>
      <xdr:col>6</xdr:col>
      <xdr:colOff>462280</xdr:colOff>
      <xdr:row>69</xdr:row>
      <xdr:rowOff>81280</xdr:rowOff>
    </xdr:to>
    <xdr:graphicFrame macro="">
      <xdr:nvGraphicFramePr>
        <xdr:cNvPr id="6" name="Chart 5">
          <a:extLst>
            <a:ext uri="{FF2B5EF4-FFF2-40B4-BE49-F238E27FC236}">
              <a16:creationId xmlns:a16="http://schemas.microsoft.com/office/drawing/2014/main" id="{7B5EEE37-B483-43C4-A78E-3AB4F5F18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162560</xdr:colOff>
      <xdr:row>92</xdr:row>
      <xdr:rowOff>30480</xdr:rowOff>
    </xdr:from>
    <xdr:to>
      <xdr:col>11</xdr:col>
      <xdr:colOff>20320</xdr:colOff>
      <xdr:row>99</xdr:row>
      <xdr:rowOff>60960</xdr:rowOff>
    </xdr:to>
    <xdr:graphicFrame macro="">
      <xdr:nvGraphicFramePr>
        <xdr:cNvPr id="10" name="Chart 9">
          <a:extLst>
            <a:ext uri="{FF2B5EF4-FFF2-40B4-BE49-F238E27FC236}">
              <a16:creationId xmlns:a16="http://schemas.microsoft.com/office/drawing/2014/main" id="{ED29F235-453D-407A-8BCA-A8BF02410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12492</xdr:colOff>
      <xdr:row>7</xdr:row>
      <xdr:rowOff>1</xdr:rowOff>
    </xdr:from>
    <xdr:to>
      <xdr:col>5</xdr:col>
      <xdr:colOff>1</xdr:colOff>
      <xdr:row>17</xdr:row>
      <xdr:rowOff>106913</xdr:rowOff>
    </xdr:to>
    <xdr:sp macro="" textlink="">
      <xdr:nvSpPr>
        <xdr:cNvPr id="2" name="TextBox 1">
          <a:extLst>
            <a:ext uri="{FF2B5EF4-FFF2-40B4-BE49-F238E27FC236}">
              <a16:creationId xmlns:a16="http://schemas.microsoft.com/office/drawing/2014/main" id="{C470EAB6-9D10-4E9A-9BBB-9E2A7849ACFC}"/>
            </a:ext>
          </a:extLst>
        </xdr:cNvPr>
        <xdr:cNvSpPr txBox="1"/>
      </xdr:nvSpPr>
      <xdr:spPr>
        <a:xfrm>
          <a:off x="420706" y="2381252"/>
          <a:ext cx="5887179" cy="19535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400" b="0">
              <a:solidFill>
                <a:schemeClr val="dk1"/>
              </a:solidFill>
              <a:effectLst/>
              <a:latin typeface="+mn-lt"/>
              <a:ea typeface="+mn-ea"/>
              <a:cs typeface="+mn-cs"/>
            </a:rPr>
            <a:t>Any articles, templates, or information provided by dimeri.ai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a:t>
          </a:r>
        </a:p>
      </xdr:txBody>
    </xdr:sp>
    <xdr:clientData/>
  </xdr:twoCellAnchor>
  <xdr:twoCellAnchor editAs="oneCell">
    <xdr:from>
      <xdr:col>2</xdr:col>
      <xdr:colOff>94826</xdr:colOff>
      <xdr:row>2</xdr:row>
      <xdr:rowOff>136990</xdr:rowOff>
    </xdr:from>
    <xdr:to>
      <xdr:col>2</xdr:col>
      <xdr:colOff>94826</xdr:colOff>
      <xdr:row>6</xdr:row>
      <xdr:rowOff>39323</xdr:rowOff>
    </xdr:to>
    <xdr:pic>
      <xdr:nvPicPr>
        <xdr:cNvPr id="3" name="Picture 2">
          <a:extLst>
            <a:ext uri="{FF2B5EF4-FFF2-40B4-BE49-F238E27FC236}">
              <a16:creationId xmlns:a16="http://schemas.microsoft.com/office/drawing/2014/main" id="{1E78B600-BEC7-4E0F-BC67-FDF0520A7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6" y="502750"/>
          <a:ext cx="1232252" cy="633853"/>
        </a:xfrm>
        <a:prstGeom prst="rect">
          <a:avLst/>
        </a:prstGeom>
      </xdr:spPr>
    </xdr:pic>
    <xdr:clientData/>
  </xdr:twoCellAnchor>
  <xdr:twoCellAnchor editAs="oneCell">
    <xdr:from>
      <xdr:col>2</xdr:col>
      <xdr:colOff>250497</xdr:colOff>
      <xdr:row>2</xdr:row>
      <xdr:rowOff>769472</xdr:rowOff>
    </xdr:from>
    <xdr:to>
      <xdr:col>2</xdr:col>
      <xdr:colOff>250497</xdr:colOff>
      <xdr:row>6</xdr:row>
      <xdr:rowOff>115127</xdr:rowOff>
    </xdr:to>
    <xdr:pic>
      <xdr:nvPicPr>
        <xdr:cNvPr id="4" name="Picture 3">
          <a:extLst>
            <a:ext uri="{FF2B5EF4-FFF2-40B4-BE49-F238E27FC236}">
              <a16:creationId xmlns:a16="http://schemas.microsoft.com/office/drawing/2014/main" id="{A8025494-250D-4DE8-B03D-55993B156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497" y="1135232"/>
          <a:ext cx="622808" cy="663915"/>
        </a:xfrm>
        <a:prstGeom prst="rect">
          <a:avLst/>
        </a:prstGeom>
      </xdr:spPr>
    </xdr:pic>
    <xdr:clientData/>
  </xdr:twoCellAnchor>
  <xdr:twoCellAnchor editAs="oneCell">
    <xdr:from>
      <xdr:col>2</xdr:col>
      <xdr:colOff>400160</xdr:colOff>
      <xdr:row>2</xdr:row>
      <xdr:rowOff>76071</xdr:rowOff>
    </xdr:from>
    <xdr:to>
      <xdr:col>2</xdr:col>
      <xdr:colOff>1654969</xdr:colOff>
      <xdr:row>2</xdr:row>
      <xdr:rowOff>744799</xdr:rowOff>
    </xdr:to>
    <xdr:pic>
      <xdr:nvPicPr>
        <xdr:cNvPr id="5" name="Picture 4">
          <a:extLst>
            <a:ext uri="{FF2B5EF4-FFF2-40B4-BE49-F238E27FC236}">
              <a16:creationId xmlns:a16="http://schemas.microsoft.com/office/drawing/2014/main" id="{BFEC2A91-DC7F-4C95-8B57-47D658F8AD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160" y="433259"/>
          <a:ext cx="1254809" cy="6687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0893-BA32-479F-A1C6-9B838256BCCB}">
  <dimension ref="A1:G84"/>
  <sheetViews>
    <sheetView showGridLines="0" tabSelected="1" topLeftCell="A10" zoomScale="69" zoomScaleNormal="69" workbookViewId="0">
      <selection activeCell="C84" sqref="C84"/>
    </sheetView>
  </sheetViews>
  <sheetFormatPr defaultColWidth="0" defaultRowHeight="14.45" customHeight="1" zeroHeight="1" x14ac:dyDescent="0.45"/>
  <cols>
    <col min="1" max="1" width="2.796875" style="1" customWidth="1"/>
    <col min="2" max="2" width="8.86328125" customWidth="1"/>
    <col min="3" max="3" width="79" customWidth="1"/>
    <col min="4" max="4" width="8.86328125" customWidth="1"/>
    <col min="5" max="5" width="71.46484375" customWidth="1"/>
    <col min="6" max="6" width="8.86328125" customWidth="1"/>
    <col min="7" max="7" width="2.796875" style="1" customWidth="1"/>
    <col min="8" max="16384" width="8.86328125" hidden="1"/>
  </cols>
  <sheetData>
    <row r="1" spans="1:7" s="3" customFormat="1" ht="14.25" x14ac:dyDescent="0.45">
      <c r="A1" s="1"/>
      <c r="B1" s="1"/>
      <c r="C1" s="1"/>
      <c r="D1" s="1"/>
      <c r="E1" s="1"/>
      <c r="F1" s="1"/>
      <c r="G1" s="1"/>
    </row>
    <row r="2" spans="1:7" ht="14.25" x14ac:dyDescent="0.45"/>
    <row r="3" spans="1:7" ht="14.25" x14ac:dyDescent="0.45"/>
    <row r="4" spans="1:7" ht="14.25" x14ac:dyDescent="0.45"/>
    <row r="5" spans="1:7" ht="14.25" x14ac:dyDescent="0.45"/>
    <row r="6" spans="1:7" ht="14.25" x14ac:dyDescent="0.45"/>
    <row r="7" spans="1:7" ht="14.25" x14ac:dyDescent="0.45"/>
    <row r="8" spans="1:7" ht="14.25" x14ac:dyDescent="0.45"/>
    <row r="9" spans="1:7" ht="14.25" x14ac:dyDescent="0.45"/>
    <row r="10" spans="1:7" ht="14.25" x14ac:dyDescent="0.45"/>
    <row r="11" spans="1:7" ht="14.25" x14ac:dyDescent="0.45"/>
    <row r="12" spans="1:7" ht="14.25" x14ac:dyDescent="0.45"/>
    <row r="13" spans="1:7" ht="14.25" x14ac:dyDescent="0.45"/>
    <row r="14" spans="1:7" ht="14.25" x14ac:dyDescent="0.45"/>
    <row r="15" spans="1:7" ht="14.25" x14ac:dyDescent="0.45"/>
    <row r="16" spans="1:7" ht="14.25" x14ac:dyDescent="0.45"/>
    <row r="17" spans="3:5" ht="14.25" x14ac:dyDescent="0.45"/>
    <row r="18" spans="3:5" ht="14.45" customHeight="1" x14ac:dyDescent="0.45">
      <c r="C18" s="69"/>
      <c r="D18" s="69"/>
      <c r="E18" s="69"/>
    </row>
    <row r="19" spans="3:5" ht="14.45" customHeight="1" x14ac:dyDescent="0.45">
      <c r="C19" s="69"/>
      <c r="D19" s="69"/>
      <c r="E19" s="69"/>
    </row>
    <row r="20" spans="3:5" ht="14.45" customHeight="1" x14ac:dyDescent="0.45">
      <c r="C20" s="69"/>
      <c r="D20" s="69"/>
      <c r="E20" s="69"/>
    </row>
    <row r="21" spans="3:5" ht="14.25" x14ac:dyDescent="0.45">
      <c r="C21" s="4"/>
      <c r="D21" s="4"/>
      <c r="E21" s="4"/>
    </row>
    <row r="22" spans="3:5" ht="14.25" x14ac:dyDescent="0.45">
      <c r="C22" s="4"/>
      <c r="D22" s="4"/>
      <c r="E22" s="4"/>
    </row>
    <row r="23" spans="3:5" ht="14.25" x14ac:dyDescent="0.45">
      <c r="C23" s="4"/>
      <c r="D23" s="4"/>
      <c r="E23" s="4"/>
    </row>
    <row r="24" spans="3:5" ht="14.25" x14ac:dyDescent="0.45">
      <c r="C24" s="4"/>
      <c r="D24" s="4"/>
      <c r="E24" s="4"/>
    </row>
    <row r="25" spans="3:5" ht="14.25" x14ac:dyDescent="0.45">
      <c r="C25" s="4"/>
      <c r="D25" s="4"/>
      <c r="E25" s="4"/>
    </row>
    <row r="26" spans="3:5" ht="14.25" x14ac:dyDescent="0.45">
      <c r="C26" s="4"/>
      <c r="D26" s="4"/>
      <c r="E26" s="4"/>
    </row>
    <row r="27" spans="3:5" ht="14.25" x14ac:dyDescent="0.45">
      <c r="C27" s="4"/>
      <c r="D27" s="4"/>
      <c r="E27" s="4"/>
    </row>
    <row r="28" spans="3:5" ht="14.25" x14ac:dyDescent="0.45">
      <c r="C28" s="4"/>
      <c r="D28" s="4"/>
      <c r="E28" s="4"/>
    </row>
    <row r="29" spans="3:5" ht="14.25" x14ac:dyDescent="0.45">
      <c r="C29" s="4"/>
      <c r="D29" s="4"/>
      <c r="E29" s="4"/>
    </row>
    <row r="30" spans="3:5" ht="14.25" x14ac:dyDescent="0.45">
      <c r="C30" s="4"/>
      <c r="D30" s="4"/>
      <c r="E30" s="4"/>
    </row>
    <row r="31" spans="3:5" ht="14.25" x14ac:dyDescent="0.45">
      <c r="C31" s="4"/>
      <c r="D31" s="4"/>
      <c r="E31" s="4"/>
    </row>
    <row r="32" spans="3:5" ht="14.25" x14ac:dyDescent="0.45">
      <c r="C32" s="4"/>
      <c r="D32" s="4"/>
      <c r="E32" s="4"/>
    </row>
    <row r="33" spans="3:5" ht="14.25" x14ac:dyDescent="0.45">
      <c r="C33" s="4"/>
      <c r="D33" s="4"/>
      <c r="E33" s="4"/>
    </row>
    <row r="34" spans="3:5" ht="14.25" x14ac:dyDescent="0.45">
      <c r="C34" s="4"/>
      <c r="D34" s="4"/>
      <c r="E34" s="4"/>
    </row>
    <row r="35" spans="3:5" ht="14.25" x14ac:dyDescent="0.45">
      <c r="C35" s="4"/>
      <c r="D35" s="4"/>
      <c r="E35" s="4"/>
    </row>
    <row r="36" spans="3:5" ht="14.25" x14ac:dyDescent="0.45">
      <c r="C36" s="4"/>
      <c r="D36" s="4"/>
      <c r="E36" s="4"/>
    </row>
    <row r="37" spans="3:5" ht="14.25" x14ac:dyDescent="0.45">
      <c r="C37" s="4"/>
      <c r="D37" s="4"/>
      <c r="E37" s="4"/>
    </row>
    <row r="38" spans="3:5" ht="14.25" x14ac:dyDescent="0.45">
      <c r="C38" s="4"/>
      <c r="D38" s="4"/>
      <c r="E38" s="4"/>
    </row>
    <row r="39" spans="3:5" ht="14.25" x14ac:dyDescent="0.45">
      <c r="C39" s="4"/>
      <c r="D39" s="4"/>
      <c r="E39" s="4"/>
    </row>
    <row r="40" spans="3:5" ht="14.25" x14ac:dyDescent="0.45">
      <c r="C40" s="4"/>
      <c r="D40" s="4"/>
      <c r="E40" s="4"/>
    </row>
    <row r="41" spans="3:5" ht="14.25" x14ac:dyDescent="0.45">
      <c r="C41" s="4"/>
      <c r="D41" s="4"/>
      <c r="E41" s="4"/>
    </row>
    <row r="42" spans="3:5" ht="14.25" x14ac:dyDescent="0.45">
      <c r="C42" s="4"/>
      <c r="D42" s="4"/>
      <c r="E42" s="4"/>
    </row>
    <row r="43" spans="3:5" ht="14.25" x14ac:dyDescent="0.45">
      <c r="C43" s="4"/>
      <c r="D43" s="4"/>
      <c r="E43" s="4"/>
    </row>
    <row r="44" spans="3:5" ht="14.25" x14ac:dyDescent="0.45">
      <c r="C44" s="4"/>
      <c r="D44" s="4"/>
      <c r="E44" s="4"/>
    </row>
    <row r="45" spans="3:5" ht="14.25" x14ac:dyDescent="0.45">
      <c r="C45" s="4"/>
      <c r="D45" s="4"/>
      <c r="E45" s="4"/>
    </row>
    <row r="46" spans="3:5" ht="14.25" x14ac:dyDescent="0.45">
      <c r="C46" s="4"/>
      <c r="D46" s="4"/>
      <c r="E46" s="4"/>
    </row>
    <row r="47" spans="3:5" ht="14.25" x14ac:dyDescent="0.45">
      <c r="C47" s="4"/>
      <c r="D47" s="4"/>
      <c r="E47" s="4"/>
    </row>
    <row r="48" spans="3:5" ht="14.25" x14ac:dyDescent="0.45">
      <c r="C48" s="4"/>
      <c r="D48" s="4"/>
      <c r="E48" s="4"/>
    </row>
    <row r="49" spans="3:5" ht="14.25" x14ac:dyDescent="0.45">
      <c r="C49" s="4"/>
      <c r="D49" s="4"/>
      <c r="E49" s="4"/>
    </row>
    <row r="50" spans="3:5" ht="14.25" x14ac:dyDescent="0.45">
      <c r="C50" s="4"/>
      <c r="D50" s="4"/>
      <c r="E50" s="4"/>
    </row>
    <row r="51" spans="3:5" ht="14.25" x14ac:dyDescent="0.45">
      <c r="C51" s="4"/>
      <c r="D51" s="4"/>
      <c r="E51" s="4"/>
    </row>
    <row r="52" spans="3:5" ht="14.25" x14ac:dyDescent="0.45">
      <c r="C52" s="4"/>
      <c r="D52" s="4"/>
      <c r="E52" s="4"/>
    </row>
    <row r="53" spans="3:5" ht="14.25" x14ac:dyDescent="0.45">
      <c r="C53" s="4"/>
      <c r="D53" s="4"/>
      <c r="E53" s="4"/>
    </row>
    <row r="54" spans="3:5" ht="14.25" x14ac:dyDescent="0.45">
      <c r="C54" s="4"/>
      <c r="D54" s="4"/>
      <c r="E54" s="4"/>
    </row>
    <row r="55" spans="3:5" ht="14.25" x14ac:dyDescent="0.45">
      <c r="C55" s="4"/>
      <c r="D55" s="4"/>
      <c r="E55" s="4"/>
    </row>
    <row r="56" spans="3:5" ht="14.25" x14ac:dyDescent="0.45">
      <c r="C56" s="4"/>
      <c r="D56" s="4"/>
      <c r="E56" s="4"/>
    </row>
    <row r="57" spans="3:5" ht="14.25" x14ac:dyDescent="0.45">
      <c r="C57" s="4"/>
      <c r="D57" s="4"/>
      <c r="E57" s="4"/>
    </row>
    <row r="58" spans="3:5" ht="14.25" x14ac:dyDescent="0.45">
      <c r="C58" s="4"/>
      <c r="D58" s="4"/>
      <c r="E58" s="4"/>
    </row>
    <row r="59" spans="3:5" ht="14.25" x14ac:dyDescent="0.45">
      <c r="C59" s="4"/>
      <c r="D59" s="4"/>
      <c r="E59" s="4"/>
    </row>
    <row r="60" spans="3:5" ht="14.25" x14ac:dyDescent="0.45">
      <c r="C60" s="4"/>
      <c r="D60" s="4"/>
      <c r="E60" s="4"/>
    </row>
    <row r="61" spans="3:5" ht="14.25" x14ac:dyDescent="0.45">
      <c r="C61" s="4"/>
      <c r="D61" s="4"/>
      <c r="E61" s="4"/>
    </row>
    <row r="62" spans="3:5" ht="14.25" x14ac:dyDescent="0.45">
      <c r="C62" s="4"/>
      <c r="D62" s="4"/>
      <c r="E62" s="4"/>
    </row>
    <row r="63" spans="3:5" ht="14.25" x14ac:dyDescent="0.45">
      <c r="C63" s="4"/>
      <c r="D63" s="4"/>
      <c r="E63" s="4"/>
    </row>
    <row r="64" spans="3:5" ht="14.25" x14ac:dyDescent="0.45">
      <c r="C64" s="4"/>
      <c r="D64" s="4"/>
      <c r="E64" s="4"/>
    </row>
    <row r="65" spans="3:5" ht="14.25" x14ac:dyDescent="0.45">
      <c r="C65" s="4"/>
      <c r="D65" s="4"/>
      <c r="E65" s="4"/>
    </row>
    <row r="66" spans="3:5" ht="14.25" x14ac:dyDescent="0.45">
      <c r="C66" s="4"/>
      <c r="D66" s="4"/>
      <c r="E66" s="4"/>
    </row>
    <row r="67" spans="3:5" ht="14.25" x14ac:dyDescent="0.45">
      <c r="C67" s="4"/>
      <c r="D67" s="4"/>
      <c r="E67" s="4"/>
    </row>
    <row r="68" spans="3:5" ht="14.25" x14ac:dyDescent="0.45">
      <c r="C68" s="4"/>
      <c r="D68" s="4"/>
      <c r="E68" s="4"/>
    </row>
    <row r="69" spans="3:5" ht="14.25" x14ac:dyDescent="0.45">
      <c r="C69" s="4"/>
      <c r="D69" s="4"/>
      <c r="E69" s="4"/>
    </row>
    <row r="70" spans="3:5" ht="14.25" x14ac:dyDescent="0.45">
      <c r="C70" s="4"/>
      <c r="D70" s="4"/>
      <c r="E70" s="4"/>
    </row>
    <row r="71" spans="3:5" ht="14.25" x14ac:dyDescent="0.45">
      <c r="C71" s="4"/>
      <c r="D71" s="4"/>
      <c r="E71" s="4"/>
    </row>
    <row r="72" spans="3:5" ht="14.25" x14ac:dyDescent="0.45">
      <c r="C72" s="4"/>
      <c r="D72" s="4"/>
      <c r="E72" s="4"/>
    </row>
    <row r="73" spans="3:5" ht="14.25" x14ac:dyDescent="0.45">
      <c r="C73" s="4"/>
      <c r="D73" s="4"/>
      <c r="E73" s="4"/>
    </row>
    <row r="74" spans="3:5" ht="14.25" x14ac:dyDescent="0.45">
      <c r="C74" s="4"/>
      <c r="D74" s="4"/>
      <c r="E74" s="4"/>
    </row>
    <row r="75" spans="3:5" ht="14.25" x14ac:dyDescent="0.45">
      <c r="C75" s="4"/>
      <c r="D75" s="4"/>
      <c r="E75" s="4"/>
    </row>
    <row r="76" spans="3:5" ht="14.25" x14ac:dyDescent="0.45">
      <c r="C76" s="4"/>
      <c r="D76" s="4"/>
      <c r="E76" s="4"/>
    </row>
    <row r="77" spans="3:5" ht="14.25" x14ac:dyDescent="0.45">
      <c r="C77" s="4"/>
      <c r="D77" s="4"/>
      <c r="E77" s="4"/>
    </row>
    <row r="78" spans="3:5" ht="14.25" x14ac:dyDescent="0.45">
      <c r="C78" s="4"/>
      <c r="D78" s="4"/>
      <c r="E78" s="4"/>
    </row>
    <row r="79" spans="3:5" ht="14.25" x14ac:dyDescent="0.45">
      <c r="C79" s="4"/>
      <c r="D79" s="4"/>
      <c r="E79" s="4"/>
    </row>
    <row r="80" spans="3:5" ht="14.25" x14ac:dyDescent="0.45">
      <c r="C80" s="4"/>
      <c r="D80" s="4"/>
      <c r="E80" s="4"/>
    </row>
    <row r="81" spans="3:5" ht="14.25" x14ac:dyDescent="0.45">
      <c r="C81" s="70"/>
      <c r="D81" s="70"/>
      <c r="E81" s="70"/>
    </row>
    <row r="82" spans="3:5" ht="14.25" x14ac:dyDescent="0.45">
      <c r="C82" s="70"/>
      <c r="D82" s="70"/>
      <c r="E82" s="70"/>
    </row>
    <row r="83" spans="3:5" ht="14.25" x14ac:dyDescent="0.45"/>
    <row r="84" spans="3:5" s="1" customFormat="1" ht="14.25" x14ac:dyDescent="0.45"/>
  </sheetData>
  <mergeCells count="2">
    <mergeCell ref="C18:E20"/>
    <mergeCell ref="C81:E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CC86-B8F3-4465-B9B3-9C33A1620F76}">
  <dimension ref="A1:T95"/>
  <sheetViews>
    <sheetView topLeftCell="E26" zoomScale="51" workbookViewId="0">
      <selection activeCell="E42" sqref="E42"/>
    </sheetView>
  </sheetViews>
  <sheetFormatPr defaultColWidth="0" defaultRowHeight="14.45" customHeight="1" zeroHeight="1" x14ac:dyDescent="0.45"/>
  <cols>
    <col min="1" max="1" width="2.796875" style="5" customWidth="1"/>
    <col min="2" max="2" width="30.796875" style="1" customWidth="1"/>
    <col min="3" max="8" width="30.796875" customWidth="1"/>
    <col min="9" max="9" width="30.796875" style="1" customWidth="1"/>
    <col min="10" max="10" width="30.796875" customWidth="1"/>
    <col min="11" max="11" width="20.796875" customWidth="1"/>
    <col min="12" max="12" width="2.796875" style="1" customWidth="1"/>
    <col min="13" max="13" width="30.796875" customWidth="1"/>
    <col min="14" max="14" width="20.796875" customWidth="1"/>
    <col min="15" max="15" width="2.796875" customWidth="1"/>
    <col min="16" max="16" width="30.796875" style="1" customWidth="1"/>
    <col min="17" max="17" width="3.796875" style="1" customWidth="1"/>
    <col min="18" max="18" width="2.796875" style="6" customWidth="1"/>
    <col min="19" max="19" width="30.796875" hidden="1" customWidth="1"/>
    <col min="20" max="20" width="28.33203125" hidden="1" customWidth="1"/>
    <col min="21" max="16384" width="8.86328125" hidden="1"/>
  </cols>
  <sheetData>
    <row r="1" spans="1:18" s="5" customFormat="1" ht="14.25" x14ac:dyDescent="0.45">
      <c r="L1" s="6"/>
      <c r="Q1" s="6"/>
      <c r="R1" s="6"/>
    </row>
    <row r="2" spans="1:18" s="6" customFormat="1" ht="14.25" x14ac:dyDescent="0.45">
      <c r="A2" s="5"/>
      <c r="B2" s="1"/>
      <c r="C2" s="1"/>
      <c r="D2" s="1"/>
      <c r="E2" s="1"/>
      <c r="F2" s="1"/>
      <c r="G2" s="1"/>
      <c r="H2" s="1"/>
      <c r="I2" s="1"/>
      <c r="J2" s="1"/>
      <c r="K2" s="1"/>
      <c r="L2" s="1"/>
      <c r="M2" s="1"/>
      <c r="N2" s="1"/>
      <c r="O2" s="1"/>
      <c r="P2" s="1"/>
      <c r="Q2" s="1"/>
    </row>
    <row r="3" spans="1:18" ht="14.25" x14ac:dyDescent="0.45">
      <c r="C3" s="77"/>
      <c r="D3" s="77"/>
      <c r="E3" s="77"/>
      <c r="F3" s="77"/>
      <c r="G3" s="2"/>
    </row>
    <row r="4" spans="1:18" ht="14.25" x14ac:dyDescent="0.45">
      <c r="C4" s="77"/>
      <c r="D4" s="77"/>
      <c r="E4" s="77"/>
      <c r="F4" s="77"/>
      <c r="G4" s="2"/>
    </row>
    <row r="5" spans="1:18" ht="14.25" x14ac:dyDescent="0.45">
      <c r="C5" s="77"/>
      <c r="D5" s="77"/>
      <c r="E5" s="77"/>
      <c r="F5" s="77"/>
      <c r="G5" s="2"/>
    </row>
    <row r="6" spans="1:18" ht="14.25" x14ac:dyDescent="0.45">
      <c r="C6" s="77"/>
      <c r="D6" s="77"/>
      <c r="E6" s="77"/>
      <c r="F6" s="77"/>
      <c r="G6" s="2"/>
    </row>
    <row r="7" spans="1:18" ht="14.25" x14ac:dyDescent="0.45">
      <c r="C7" s="77"/>
      <c r="D7" s="77"/>
      <c r="E7" s="77"/>
      <c r="F7" s="77"/>
      <c r="G7" s="2"/>
    </row>
    <row r="8" spans="1:18" ht="14.25" x14ac:dyDescent="0.45">
      <c r="C8" s="77"/>
      <c r="D8" s="77"/>
      <c r="E8" s="77"/>
      <c r="F8" s="77"/>
      <c r="G8" s="2"/>
    </row>
    <row r="9" spans="1:18" ht="14.25" x14ac:dyDescent="0.45">
      <c r="C9" s="77"/>
      <c r="D9" s="77"/>
      <c r="E9" s="77"/>
      <c r="F9" s="77"/>
      <c r="G9" s="2"/>
    </row>
    <row r="10" spans="1:18" ht="14.25" x14ac:dyDescent="0.45">
      <c r="C10" s="77"/>
      <c r="D10" s="77"/>
      <c r="E10" s="77"/>
      <c r="F10" s="77"/>
      <c r="G10" s="2"/>
    </row>
    <row r="11" spans="1:18" ht="14.25" x14ac:dyDescent="0.45">
      <c r="C11" s="77"/>
      <c r="D11" s="77"/>
      <c r="E11" s="77"/>
      <c r="F11" s="77"/>
      <c r="G11" s="2"/>
    </row>
    <row r="12" spans="1:18" ht="14.25" x14ac:dyDescent="0.45">
      <c r="C12" s="77"/>
      <c r="D12" s="77"/>
      <c r="E12" s="77"/>
      <c r="F12" s="77"/>
      <c r="G12" s="2"/>
    </row>
    <row r="13" spans="1:18" ht="14.25" x14ac:dyDescent="0.45">
      <c r="C13" s="77"/>
      <c r="D13" s="77"/>
      <c r="E13" s="77"/>
      <c r="F13" s="77"/>
      <c r="G13" s="2"/>
    </row>
    <row r="14" spans="1:18" ht="30" customHeight="1" x14ac:dyDescent="0.45">
      <c r="B14" s="78" t="s">
        <v>11</v>
      </c>
      <c r="C14" s="78"/>
      <c r="D14" s="78"/>
      <c r="E14" s="78"/>
      <c r="F14" s="78"/>
      <c r="G14" s="78"/>
      <c r="H14" s="78"/>
      <c r="I14" s="78"/>
      <c r="J14" s="78"/>
      <c r="K14" s="78"/>
      <c r="L14" s="78"/>
      <c r="M14" s="78"/>
      <c r="N14" s="78"/>
      <c r="O14" s="78"/>
      <c r="P14" s="78"/>
      <c r="Q14" s="15"/>
    </row>
    <row r="15" spans="1:18" ht="30" customHeight="1" x14ac:dyDescent="0.45">
      <c r="C15" s="79" t="s">
        <v>0</v>
      </c>
      <c r="D15" s="79"/>
      <c r="E15" s="80" t="s">
        <v>12</v>
      </c>
      <c r="F15" s="81"/>
      <c r="G15" s="82"/>
    </row>
    <row r="16" spans="1:18" ht="30" customHeight="1" x14ac:dyDescent="0.45">
      <c r="C16" s="83"/>
      <c r="D16" s="84"/>
      <c r="E16" s="84"/>
      <c r="F16" s="84"/>
      <c r="G16" s="84"/>
      <c r="H16" s="84"/>
      <c r="I16" s="84"/>
      <c r="J16" s="84"/>
      <c r="K16" s="84"/>
      <c r="L16" s="84"/>
      <c r="M16" s="84"/>
      <c r="N16" s="84"/>
      <c r="O16" s="84"/>
      <c r="P16" s="84"/>
      <c r="Q16" s="16"/>
    </row>
    <row r="17" spans="1:18" ht="30" customHeight="1" x14ac:dyDescent="0.45">
      <c r="C17" s="71" t="s">
        <v>13</v>
      </c>
      <c r="D17" s="71"/>
      <c r="E17" s="71"/>
      <c r="F17" s="71"/>
      <c r="G17" s="71"/>
      <c r="H17" s="72" t="s">
        <v>1</v>
      </c>
      <c r="I17" s="72"/>
      <c r="J17" s="73"/>
      <c r="K17" s="74" t="s">
        <v>7</v>
      </c>
      <c r="L17" s="75"/>
      <c r="M17" s="75"/>
      <c r="N17" s="76"/>
      <c r="O17" s="17"/>
    </row>
    <row r="18" spans="1:18" ht="30" customHeight="1" x14ac:dyDescent="0.45">
      <c r="C18" s="85" t="s">
        <v>14</v>
      </c>
      <c r="D18" s="85"/>
      <c r="E18" s="85"/>
      <c r="F18" s="85"/>
      <c r="G18" s="85"/>
      <c r="H18" s="72" t="s">
        <v>2</v>
      </c>
      <c r="I18" s="72"/>
      <c r="J18" s="73"/>
      <c r="K18" s="74" t="s">
        <v>7</v>
      </c>
      <c r="L18" s="75"/>
      <c r="M18" s="75"/>
      <c r="N18" s="76"/>
      <c r="O18" s="17"/>
    </row>
    <row r="19" spans="1:18" ht="30" customHeight="1" x14ac:dyDescent="0.45">
      <c r="C19" s="71" t="s">
        <v>15</v>
      </c>
      <c r="D19" s="71"/>
      <c r="E19" s="71"/>
      <c r="F19" s="71"/>
      <c r="G19" s="71"/>
      <c r="H19" s="72" t="s">
        <v>3</v>
      </c>
      <c r="I19" s="72"/>
      <c r="J19" s="73"/>
      <c r="K19" s="86"/>
      <c r="L19" s="87"/>
      <c r="M19" s="87"/>
      <c r="N19" s="88"/>
      <c r="O19" s="18"/>
    </row>
    <row r="20" spans="1:18" ht="30" customHeight="1" x14ac:dyDescent="0.45">
      <c r="C20" s="85" t="s">
        <v>16</v>
      </c>
      <c r="D20" s="85"/>
      <c r="E20" s="85"/>
      <c r="F20" s="85"/>
      <c r="G20" s="85"/>
      <c r="H20" s="89" t="s">
        <v>4</v>
      </c>
      <c r="I20" s="89"/>
      <c r="J20" s="90"/>
      <c r="K20" s="91">
        <f ca="1">TODAY()</f>
        <v>45810</v>
      </c>
      <c r="L20" s="92"/>
      <c r="M20" s="92"/>
      <c r="N20" s="93"/>
      <c r="O20" s="17"/>
    </row>
    <row r="21" spans="1:18" s="1" customFormat="1" ht="30" customHeight="1" x14ac:dyDescent="0.45">
      <c r="A21" s="5"/>
      <c r="C21" s="19"/>
      <c r="D21" s="19"/>
      <c r="E21" s="20"/>
      <c r="F21" s="20"/>
      <c r="G21" s="20"/>
      <c r="R21" s="6"/>
    </row>
    <row r="22" spans="1:18" ht="14.25" x14ac:dyDescent="0.45"/>
    <row r="23" spans="1:18" ht="14.25" x14ac:dyDescent="0.45"/>
    <row r="24" spans="1:18" ht="14.25" x14ac:dyDescent="0.45"/>
    <row r="25" spans="1:18" ht="14.45" customHeight="1" x14ac:dyDescent="0.45">
      <c r="C25" s="94" t="s">
        <v>17</v>
      </c>
      <c r="D25" s="94"/>
      <c r="E25" s="94"/>
      <c r="F25" s="94"/>
      <c r="G25" s="94"/>
      <c r="H25" s="94"/>
      <c r="I25" s="21"/>
      <c r="J25" s="94" t="s">
        <v>18</v>
      </c>
      <c r="K25" s="94"/>
      <c r="L25" s="94"/>
      <c r="M25" s="94"/>
      <c r="N25" s="94"/>
      <c r="O25" s="94"/>
      <c r="P25" s="94"/>
      <c r="Q25" s="14"/>
    </row>
    <row r="26" spans="1:18" ht="14.45" customHeight="1" x14ac:dyDescent="0.45">
      <c r="C26" s="94"/>
      <c r="D26" s="94"/>
      <c r="E26" s="94"/>
      <c r="F26" s="94"/>
      <c r="G26" s="94"/>
      <c r="H26" s="94"/>
      <c r="I26" s="21"/>
      <c r="J26" s="94"/>
      <c r="K26" s="94"/>
      <c r="L26" s="94"/>
      <c r="M26" s="94"/>
      <c r="N26" s="94"/>
      <c r="O26" s="94"/>
      <c r="P26" s="94"/>
      <c r="Q26" s="14"/>
    </row>
    <row r="27" spans="1:18" ht="30" customHeight="1" x14ac:dyDescent="0.45">
      <c r="J27" s="1"/>
      <c r="K27" s="1"/>
      <c r="M27" s="1"/>
      <c r="N27" s="1"/>
      <c r="O27" s="1"/>
    </row>
    <row r="28" spans="1:18" ht="40.049999999999997" customHeight="1" x14ac:dyDescent="0.45">
      <c r="C28" s="22" t="s">
        <v>6</v>
      </c>
      <c r="D28" s="22" t="str">
        <f>M33</f>
        <v>Negligible</v>
      </c>
      <c r="E28" s="22" t="str">
        <f>M32</f>
        <v>Minor</v>
      </c>
      <c r="F28" s="22" t="str">
        <f>M31</f>
        <v>Moderate</v>
      </c>
      <c r="G28" s="22" t="str">
        <f>M30</f>
        <v>Significant</v>
      </c>
      <c r="H28" s="22" t="str">
        <f>M29</f>
        <v>Severe</v>
      </c>
      <c r="J28" s="23" t="s">
        <v>19</v>
      </c>
      <c r="K28" s="24" t="s">
        <v>20</v>
      </c>
      <c r="L28" s="25"/>
      <c r="M28" s="26" t="s">
        <v>21</v>
      </c>
      <c r="N28" s="27" t="s">
        <v>20</v>
      </c>
      <c r="O28" s="28"/>
      <c r="P28" s="29" t="s">
        <v>22</v>
      </c>
      <c r="Q28" s="30"/>
    </row>
    <row r="29" spans="1:18" ht="40.049999999999997" customHeight="1" x14ac:dyDescent="0.45">
      <c r="C29" s="31" t="str">
        <f>J29</f>
        <v>Very High</v>
      </c>
      <c r="D29" s="32" t="s">
        <v>25</v>
      </c>
      <c r="E29" s="32" t="s">
        <v>24</v>
      </c>
      <c r="F29" s="32" t="s">
        <v>25</v>
      </c>
      <c r="G29" s="32" t="s">
        <v>23</v>
      </c>
      <c r="H29" s="32" t="s">
        <v>29</v>
      </c>
      <c r="J29" s="33" t="s">
        <v>26</v>
      </c>
      <c r="K29" s="34">
        <v>5</v>
      </c>
      <c r="L29" s="8"/>
      <c r="M29" s="33" t="s">
        <v>27</v>
      </c>
      <c r="N29" s="35">
        <v>5</v>
      </c>
      <c r="O29" s="8"/>
      <c r="P29" s="33" t="s">
        <v>28</v>
      </c>
      <c r="Q29" s="8"/>
    </row>
    <row r="30" spans="1:18" ht="40.049999999999997" customHeight="1" x14ac:dyDescent="0.45">
      <c r="C30" s="31" t="str">
        <f>J30</f>
        <v>High</v>
      </c>
      <c r="D30" s="32" t="s">
        <v>29</v>
      </c>
      <c r="E30" s="32" t="s">
        <v>25</v>
      </c>
      <c r="F30" s="32" t="s">
        <v>28</v>
      </c>
      <c r="G30" s="32" t="s">
        <v>23</v>
      </c>
      <c r="H30" s="32" t="s">
        <v>24</v>
      </c>
      <c r="J30" s="36" t="s">
        <v>24</v>
      </c>
      <c r="K30" s="37">
        <v>4</v>
      </c>
      <c r="L30" s="8"/>
      <c r="M30" s="36" t="s">
        <v>30</v>
      </c>
      <c r="N30" s="37">
        <v>4</v>
      </c>
      <c r="O30" s="8"/>
      <c r="P30" s="36" t="s">
        <v>29</v>
      </c>
      <c r="Q30" s="8"/>
    </row>
    <row r="31" spans="1:18" ht="40.049999999999997" customHeight="1" x14ac:dyDescent="0.45">
      <c r="C31" s="31" t="str">
        <f>J31</f>
        <v>Medium</v>
      </c>
      <c r="D31" s="32" t="s">
        <v>25</v>
      </c>
      <c r="E31" s="32" t="s">
        <v>25</v>
      </c>
      <c r="F31" s="32" t="s">
        <v>29</v>
      </c>
      <c r="G31" s="32" t="s">
        <v>24</v>
      </c>
      <c r="H31" s="32" t="s">
        <v>24</v>
      </c>
      <c r="J31" s="33" t="s">
        <v>25</v>
      </c>
      <c r="K31" s="34">
        <v>3</v>
      </c>
      <c r="L31" s="7"/>
      <c r="M31" s="33" t="s">
        <v>31</v>
      </c>
      <c r="N31" s="38">
        <v>3</v>
      </c>
      <c r="O31" s="7"/>
      <c r="P31" s="33" t="s">
        <v>25</v>
      </c>
      <c r="Q31" s="8"/>
    </row>
    <row r="32" spans="1:18" ht="40.049999999999997" customHeight="1" x14ac:dyDescent="0.45">
      <c r="C32" s="31" t="s">
        <v>29</v>
      </c>
      <c r="D32" s="32" t="s">
        <v>24</v>
      </c>
      <c r="E32" s="32" t="s">
        <v>25</v>
      </c>
      <c r="F32" s="32" t="s">
        <v>24</v>
      </c>
      <c r="G32" s="32" t="s">
        <v>23</v>
      </c>
      <c r="H32" s="32" t="s">
        <v>28</v>
      </c>
      <c r="J32" s="39" t="s">
        <v>29</v>
      </c>
      <c r="K32" s="34">
        <v>2</v>
      </c>
      <c r="L32" s="8"/>
      <c r="M32" s="39" t="s">
        <v>32</v>
      </c>
      <c r="N32" s="37">
        <v>2</v>
      </c>
      <c r="O32" s="8"/>
      <c r="P32" s="39" t="s">
        <v>24</v>
      </c>
      <c r="Q32" s="8"/>
    </row>
    <row r="33" spans="3:17" ht="40.049999999999997" customHeight="1" x14ac:dyDescent="0.45">
      <c r="C33" s="31" t="str">
        <f>J33</f>
        <v>Very Low</v>
      </c>
      <c r="D33" s="32" t="s">
        <v>23</v>
      </c>
      <c r="E33" s="32" t="s">
        <v>24</v>
      </c>
      <c r="F33" s="32" t="s">
        <v>23</v>
      </c>
      <c r="G33" s="32" t="s">
        <v>28</v>
      </c>
      <c r="H33" s="32" t="s">
        <v>28</v>
      </c>
      <c r="J33" s="33" t="s">
        <v>28</v>
      </c>
      <c r="K33" s="34">
        <v>1</v>
      </c>
      <c r="L33" s="7"/>
      <c r="M33" s="33" t="s">
        <v>33</v>
      </c>
      <c r="N33" s="40">
        <v>1</v>
      </c>
      <c r="O33" s="7"/>
      <c r="P33" s="33" t="s">
        <v>23</v>
      </c>
      <c r="Q33" s="8"/>
    </row>
    <row r="34" spans="3:17" ht="30" customHeight="1" x14ac:dyDescent="0.45"/>
    <row r="35" spans="3:17" ht="14.25" x14ac:dyDescent="0.45"/>
    <row r="36" spans="3:17" ht="14.25" x14ac:dyDescent="0.45"/>
    <row r="37" spans="3:17" ht="40.049999999999997" customHeight="1" x14ac:dyDescent="0.45">
      <c r="C37" s="23" t="s">
        <v>34</v>
      </c>
      <c r="E37" s="23" t="s">
        <v>35</v>
      </c>
      <c r="G37" s="23" t="s">
        <v>36</v>
      </c>
    </row>
    <row r="38" spans="3:17" ht="21" x14ac:dyDescent="0.45">
      <c r="C38" s="33" t="s">
        <v>85</v>
      </c>
      <c r="E38" s="33" t="s">
        <v>38</v>
      </c>
      <c r="G38" s="33" t="s">
        <v>39</v>
      </c>
    </row>
    <row r="39" spans="3:17" ht="21" x14ac:dyDescent="0.45">
      <c r="C39" s="36" t="s">
        <v>86</v>
      </c>
      <c r="E39" s="36" t="s">
        <v>41</v>
      </c>
      <c r="G39" s="36" t="s">
        <v>42</v>
      </c>
    </row>
    <row r="40" spans="3:17" ht="21" x14ac:dyDescent="0.45">
      <c r="C40" s="33" t="s">
        <v>87</v>
      </c>
      <c r="E40" s="33" t="s">
        <v>44</v>
      </c>
      <c r="G40" s="33" t="s">
        <v>45</v>
      </c>
    </row>
    <row r="41" spans="3:17" ht="21" x14ac:dyDescent="0.45">
      <c r="C41" s="39" t="s">
        <v>88</v>
      </c>
      <c r="E41" s="39" t="s">
        <v>89</v>
      </c>
      <c r="G41" s="39" t="s">
        <v>47</v>
      </c>
    </row>
    <row r="42" spans="3:17" ht="21" x14ac:dyDescent="0.45">
      <c r="C42" s="33"/>
      <c r="E42" s="33"/>
      <c r="G42" s="33" t="s">
        <v>49</v>
      </c>
    </row>
    <row r="43" spans="3:17" ht="21" x14ac:dyDescent="0.45">
      <c r="C43" s="36"/>
      <c r="E43" s="36"/>
      <c r="G43" s="36"/>
    </row>
    <row r="44" spans="3:17" ht="21" x14ac:dyDescent="0.45">
      <c r="C44" s="33"/>
      <c r="E44" s="33"/>
      <c r="G44" s="33"/>
    </row>
    <row r="45" spans="3:17" ht="21" x14ac:dyDescent="0.45">
      <c r="C45" s="39"/>
      <c r="E45" s="39"/>
      <c r="G45" s="39"/>
    </row>
    <row r="46" spans="3:17" ht="21" x14ac:dyDescent="0.45">
      <c r="C46" s="33"/>
      <c r="E46" s="33"/>
      <c r="G46" s="33"/>
    </row>
    <row r="47" spans="3:17" ht="21" x14ac:dyDescent="0.45">
      <c r="C47" s="36"/>
      <c r="E47" s="36"/>
      <c r="G47" s="36"/>
    </row>
    <row r="48" spans="3:17" ht="21" x14ac:dyDescent="0.45">
      <c r="C48" s="33"/>
      <c r="E48" s="33"/>
      <c r="G48" s="33"/>
    </row>
    <row r="49" spans="3:7" ht="21" x14ac:dyDescent="0.45">
      <c r="C49" s="39"/>
      <c r="E49" s="39"/>
      <c r="G49" s="39"/>
    </row>
    <row r="50" spans="3:7" ht="21" x14ac:dyDescent="0.45">
      <c r="C50" s="33"/>
      <c r="E50" s="33"/>
      <c r="G50" s="33"/>
    </row>
    <row r="51" spans="3:7" ht="21" x14ac:dyDescent="0.45">
      <c r="C51" s="36"/>
      <c r="E51" s="36"/>
      <c r="G51" s="36"/>
    </row>
    <row r="52" spans="3:7" ht="21" x14ac:dyDescent="0.45">
      <c r="C52" s="33"/>
      <c r="E52" s="33"/>
      <c r="G52" s="33"/>
    </row>
    <row r="53" spans="3:7" ht="21" x14ac:dyDescent="0.45">
      <c r="C53" s="39"/>
      <c r="E53" s="39"/>
      <c r="G53" s="39"/>
    </row>
    <row r="54" spans="3:7" ht="21" x14ac:dyDescent="0.45">
      <c r="C54" s="33"/>
      <c r="E54" s="33"/>
      <c r="G54" s="33"/>
    </row>
    <row r="55" spans="3:7" ht="21" x14ac:dyDescent="0.45">
      <c r="C55" s="36"/>
      <c r="E55" s="36"/>
      <c r="G55" s="36"/>
    </row>
    <row r="56" spans="3:7" ht="21" x14ac:dyDescent="0.45">
      <c r="C56" s="33"/>
      <c r="E56" s="33"/>
      <c r="G56" s="33"/>
    </row>
    <row r="57" spans="3:7" ht="21" x14ac:dyDescent="0.45">
      <c r="C57" s="39"/>
      <c r="E57" s="39"/>
      <c r="G57" s="39"/>
    </row>
    <row r="58" spans="3:7" ht="21" x14ac:dyDescent="0.45">
      <c r="C58" s="33"/>
      <c r="E58" s="33"/>
      <c r="G58" s="33"/>
    </row>
    <row r="59" spans="3:7" ht="21" x14ac:dyDescent="0.45">
      <c r="C59" s="36"/>
      <c r="E59" s="36"/>
      <c r="G59" s="36"/>
    </row>
    <row r="60" spans="3:7" ht="21" x14ac:dyDescent="0.45">
      <c r="C60" s="33"/>
      <c r="E60" s="33"/>
      <c r="G60" s="33"/>
    </row>
    <row r="61" spans="3:7" ht="21" x14ac:dyDescent="0.45">
      <c r="C61" s="39"/>
      <c r="E61" s="39"/>
      <c r="G61" s="39"/>
    </row>
    <row r="62" spans="3:7" ht="21" x14ac:dyDescent="0.45">
      <c r="C62" s="33"/>
      <c r="E62" s="33"/>
      <c r="G62" s="33"/>
    </row>
    <row r="63" spans="3:7" ht="14.25" x14ac:dyDescent="0.45"/>
    <row r="64" spans="3:7" ht="14.25" x14ac:dyDescent="0.45"/>
    <row r="65" spans="3:7" ht="14.65" thickBot="1" x14ac:dyDescent="0.5"/>
    <row r="66" spans="3:7" ht="42" x14ac:dyDescent="0.45">
      <c r="C66" s="41" t="s">
        <v>50</v>
      </c>
      <c r="E66" s="41" t="s">
        <v>51</v>
      </c>
      <c r="G66" s="41" t="s">
        <v>52</v>
      </c>
    </row>
    <row r="67" spans="3:7" ht="21" x14ac:dyDescent="0.45">
      <c r="C67" s="33" t="s">
        <v>53</v>
      </c>
      <c r="E67" s="33" t="s">
        <v>10</v>
      </c>
      <c r="G67" s="33" t="s">
        <v>24</v>
      </c>
    </row>
    <row r="68" spans="3:7" ht="21" x14ac:dyDescent="0.45">
      <c r="C68" s="39" t="s">
        <v>54</v>
      </c>
      <c r="E68" s="36" t="s">
        <v>55</v>
      </c>
      <c r="G68" s="36" t="s">
        <v>25</v>
      </c>
    </row>
    <row r="69" spans="3:7" ht="21" x14ac:dyDescent="0.45">
      <c r="C69" s="33" t="s">
        <v>56</v>
      </c>
      <c r="E69" s="33" t="s">
        <v>8</v>
      </c>
      <c r="G69" s="33" t="s">
        <v>29</v>
      </c>
    </row>
    <row r="70" spans="3:7" ht="21" x14ac:dyDescent="0.45">
      <c r="C70" s="36" t="s">
        <v>57</v>
      </c>
      <c r="E70" s="36"/>
      <c r="G70" s="39"/>
    </row>
    <row r="71" spans="3:7" ht="21" x14ac:dyDescent="0.45">
      <c r="C71" s="33" t="s">
        <v>58</v>
      </c>
      <c r="E71" s="33"/>
      <c r="G71" s="33"/>
    </row>
    <row r="72" spans="3:7" ht="21" x14ac:dyDescent="0.45">
      <c r="C72" s="39"/>
      <c r="E72" s="36"/>
      <c r="G72" s="36"/>
    </row>
    <row r="73" spans="3:7" ht="21" x14ac:dyDescent="0.45">
      <c r="C73" s="33"/>
      <c r="E73" s="33"/>
      <c r="G73" s="33"/>
    </row>
    <row r="74" spans="3:7" ht="21" x14ac:dyDescent="0.45">
      <c r="C74" s="39"/>
      <c r="E74" s="39"/>
      <c r="G74" s="39"/>
    </row>
    <row r="75" spans="3:7" ht="21" x14ac:dyDescent="0.45">
      <c r="C75" s="33"/>
      <c r="E75" s="33"/>
      <c r="G75" s="33"/>
    </row>
    <row r="76" spans="3:7" ht="21" x14ac:dyDescent="0.45">
      <c r="C76" s="36"/>
      <c r="E76" s="36"/>
      <c r="G76" s="36"/>
    </row>
    <row r="77" spans="3:7" ht="21" x14ac:dyDescent="0.45">
      <c r="C77" s="33"/>
      <c r="E77" s="33"/>
      <c r="G77" s="33"/>
    </row>
    <row r="78" spans="3:7" ht="21" x14ac:dyDescent="0.45">
      <c r="C78" s="39"/>
      <c r="E78" s="39"/>
      <c r="G78" s="39"/>
    </row>
    <row r="79" spans="3:7" ht="21" x14ac:dyDescent="0.45">
      <c r="C79" s="33"/>
      <c r="E79" s="33"/>
      <c r="G79" s="33"/>
    </row>
    <row r="80" spans="3:7" ht="21" x14ac:dyDescent="0.45">
      <c r="C80" s="36"/>
      <c r="E80" s="36"/>
      <c r="G80" s="36"/>
    </row>
    <row r="81" spans="3:7" ht="21" x14ac:dyDescent="0.45">
      <c r="C81" s="33"/>
      <c r="E81" s="33"/>
      <c r="G81" s="33"/>
    </row>
    <row r="82" spans="3:7" ht="21" x14ac:dyDescent="0.45">
      <c r="C82" s="39"/>
      <c r="E82" s="39"/>
      <c r="G82" s="39"/>
    </row>
    <row r="83" spans="3:7" ht="21" x14ac:dyDescent="0.45">
      <c r="C83" s="33"/>
      <c r="E83" s="33"/>
      <c r="G83" s="33"/>
    </row>
    <row r="84" spans="3:7" ht="21" x14ac:dyDescent="0.45">
      <c r="C84" s="36"/>
      <c r="E84" s="36"/>
      <c r="G84" s="36"/>
    </row>
    <row r="85" spans="3:7" ht="21" x14ac:dyDescent="0.45">
      <c r="C85" s="33"/>
      <c r="E85" s="33"/>
      <c r="G85" s="33"/>
    </row>
    <row r="86" spans="3:7" ht="21" x14ac:dyDescent="0.45">
      <c r="C86" s="39"/>
      <c r="E86" s="39"/>
      <c r="G86" s="39"/>
    </row>
    <row r="87" spans="3:7" ht="21" x14ac:dyDescent="0.45">
      <c r="C87" s="33"/>
      <c r="E87" s="33"/>
      <c r="G87" s="33"/>
    </row>
    <row r="88" spans="3:7" ht="21" x14ac:dyDescent="0.45">
      <c r="C88" s="36"/>
      <c r="E88" s="36"/>
      <c r="G88" s="36"/>
    </row>
    <row r="89" spans="3:7" ht="21" x14ac:dyDescent="0.45">
      <c r="C89" s="33"/>
      <c r="E89" s="33"/>
      <c r="G89" s="33"/>
    </row>
    <row r="90" spans="3:7" ht="21" x14ac:dyDescent="0.45">
      <c r="C90" s="39"/>
      <c r="E90" s="39"/>
      <c r="G90" s="39"/>
    </row>
    <row r="91" spans="3:7" ht="21" x14ac:dyDescent="0.45">
      <c r="C91" s="33"/>
      <c r="E91" s="33"/>
      <c r="G91" s="33"/>
    </row>
    <row r="92" spans="3:7" ht="14.25" x14ac:dyDescent="0.45"/>
    <row r="93" spans="3:7" ht="14.25" x14ac:dyDescent="0.45"/>
    <row r="94" spans="3:7" ht="14.25" x14ac:dyDescent="0.45"/>
    <row r="95" spans="3:7" s="6" customFormat="1" ht="14.25" x14ac:dyDescent="0.45"/>
  </sheetData>
  <mergeCells count="19">
    <mergeCell ref="C20:G20"/>
    <mergeCell ref="H20:J20"/>
    <mergeCell ref="K20:N20"/>
    <mergeCell ref="C25:H26"/>
    <mergeCell ref="J25:P26"/>
    <mergeCell ref="C18:G18"/>
    <mergeCell ref="H18:J18"/>
    <mergeCell ref="K18:N18"/>
    <mergeCell ref="C19:G19"/>
    <mergeCell ref="H19:J19"/>
    <mergeCell ref="K19:N19"/>
    <mergeCell ref="C17:G17"/>
    <mergeCell ref="H17:J17"/>
    <mergeCell ref="K17:N17"/>
    <mergeCell ref="C3:F13"/>
    <mergeCell ref="B14:P14"/>
    <mergeCell ref="C15:D15"/>
    <mergeCell ref="E15:G15"/>
    <mergeCell ref="C16:P16"/>
  </mergeCells>
  <conditionalFormatting sqref="D29:H33">
    <cfRule type="cellIs" dxfId="9" priority="1" operator="equal">
      <formula>"Very Low"</formula>
    </cfRule>
    <cfRule type="cellIs" dxfId="8" priority="2" operator="equal">
      <formula>"Low"</formula>
    </cfRule>
    <cfRule type="cellIs" dxfId="7" priority="3" operator="equal">
      <formula>"Medium"</formula>
    </cfRule>
    <cfRule type="cellIs" dxfId="6" priority="4" operator="equal">
      <formula>"High"</formula>
    </cfRule>
    <cfRule type="cellIs" dxfId="5" priority="5" operator="equal">
      <formula>"Critical"</formula>
    </cfRule>
  </conditionalFormatting>
  <dataValidations count="1">
    <dataValidation type="list" allowBlank="1" showInputMessage="1" showErrorMessage="1" sqref="D29:H33" xr:uid="{E916DD59-7AA2-4865-BA4D-7A317A9A729E}">
      <formula1>$P$29:$P$33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8C0D-DC9E-46C5-A1D1-A8A52F32E9BB}">
  <dimension ref="A1:Z1082"/>
  <sheetViews>
    <sheetView showGridLines="0" zoomScale="87" zoomScaleNormal="51" workbookViewId="0">
      <selection activeCell="C93" sqref="C93"/>
    </sheetView>
  </sheetViews>
  <sheetFormatPr defaultColWidth="0" defaultRowHeight="15.75" customHeight="1" zeroHeight="1" x14ac:dyDescent="0.45"/>
  <cols>
    <col min="1" max="1" width="2.33203125" customWidth="1"/>
    <col min="2" max="2" width="3.19921875" customWidth="1"/>
    <col min="3" max="3" width="12.19921875" customWidth="1"/>
    <col min="4" max="4" width="14.46484375" customWidth="1"/>
    <col min="5" max="5" width="15.46484375" customWidth="1"/>
    <col min="6" max="6" width="14.46484375" customWidth="1"/>
    <col min="7" max="7" width="15.33203125" customWidth="1"/>
    <col min="8" max="10" width="14.46484375" customWidth="1"/>
    <col min="11" max="11" width="15" customWidth="1"/>
    <col min="12" max="12" width="2.33203125" customWidth="1"/>
    <col min="13" max="26" width="0" hidden="1" customWidth="1"/>
    <col min="27" max="16384" width="12.6640625" hidden="1"/>
  </cols>
  <sheetData>
    <row r="1" spans="1:26" ht="15.75" customHeight="1" x14ac:dyDescent="0.45">
      <c r="B1" s="3"/>
      <c r="C1" s="3"/>
      <c r="D1" s="3"/>
      <c r="E1" s="3"/>
      <c r="F1" s="3"/>
      <c r="G1" s="3"/>
      <c r="H1" s="3"/>
      <c r="I1" s="3"/>
      <c r="J1" s="3"/>
      <c r="K1" s="3"/>
    </row>
    <row r="2" spans="1:26" ht="14.25" x14ac:dyDescent="0.45">
      <c r="A2" s="42"/>
      <c r="B2" s="43"/>
      <c r="C2" s="43"/>
      <c r="D2" s="43"/>
      <c r="E2" s="43"/>
      <c r="F2" s="43"/>
      <c r="G2" s="43"/>
      <c r="H2" s="43"/>
      <c r="I2" s="43"/>
      <c r="J2" s="43"/>
      <c r="K2" s="43"/>
      <c r="L2" s="42"/>
      <c r="M2" s="42"/>
      <c r="N2" s="42"/>
      <c r="O2" s="42"/>
      <c r="P2" s="42"/>
      <c r="Q2" s="42"/>
      <c r="R2" s="42"/>
      <c r="S2" s="42"/>
      <c r="T2" s="42"/>
      <c r="U2" s="42"/>
      <c r="V2" s="42"/>
      <c r="W2" s="42"/>
      <c r="X2" s="42"/>
      <c r="Y2" s="42"/>
      <c r="Z2" s="42"/>
    </row>
    <row r="3" spans="1:26" s="1" customFormat="1" ht="14.25" x14ac:dyDescent="0.45">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ht="44" customHeight="1" x14ac:dyDescent="0.45">
      <c r="A4" s="42"/>
      <c r="B4" s="95" t="s">
        <v>59</v>
      </c>
      <c r="C4" s="96"/>
      <c r="D4" s="42"/>
      <c r="E4" s="45" t="s">
        <v>60</v>
      </c>
      <c r="F4" s="42"/>
      <c r="G4" s="45" t="s">
        <v>61</v>
      </c>
      <c r="H4" s="42"/>
      <c r="I4" s="45" t="s">
        <v>62</v>
      </c>
      <c r="J4" s="42"/>
      <c r="K4" s="45" t="s">
        <v>63</v>
      </c>
      <c r="L4" s="42"/>
      <c r="M4" s="42"/>
      <c r="N4" s="42"/>
      <c r="O4" s="42"/>
      <c r="P4" s="42"/>
      <c r="Q4" s="42"/>
      <c r="R4" s="42"/>
      <c r="S4" s="42"/>
      <c r="T4" s="42"/>
      <c r="U4" s="42"/>
      <c r="V4" s="42"/>
      <c r="W4" s="42"/>
      <c r="X4" s="42"/>
      <c r="Y4" s="42"/>
      <c r="Z4" s="42"/>
    </row>
    <row r="5" spans="1:26" ht="7.5" customHeight="1" x14ac:dyDescent="0.45">
      <c r="A5" s="42"/>
      <c r="B5" s="42"/>
      <c r="C5" s="42"/>
      <c r="D5" s="42"/>
      <c r="E5" s="42"/>
      <c r="F5" s="42"/>
      <c r="G5" s="42"/>
      <c r="H5" s="42"/>
      <c r="I5" s="42"/>
      <c r="J5" s="42"/>
      <c r="K5" s="42"/>
      <c r="L5" s="42"/>
      <c r="M5" s="42"/>
      <c r="N5" s="42"/>
      <c r="O5" s="42"/>
      <c r="P5" s="42"/>
      <c r="Q5" s="42"/>
      <c r="R5" s="42"/>
      <c r="S5" s="42"/>
      <c r="T5" s="42"/>
      <c r="U5" s="42"/>
      <c r="V5" s="42"/>
      <c r="W5" s="42"/>
      <c r="X5" s="42"/>
      <c r="Y5" s="42"/>
      <c r="Z5" s="42"/>
    </row>
    <row r="6" spans="1:26" ht="25.05" customHeight="1" x14ac:dyDescent="0.45">
      <c r="A6" s="42"/>
      <c r="B6" s="97">
        <f>IFERROR(COUNTA('Risk Register'!C3:C247), "")</f>
        <v>2</v>
      </c>
      <c r="C6" s="98"/>
      <c r="D6" s="42"/>
      <c r="E6" s="46">
        <f>IFERROR(COUNTIFS('Risk Register'!O3:O247, "&lt;&gt;Complete", 'Risk Register'!C3:C247, "&lt;&gt;"), "")</f>
        <v>2</v>
      </c>
      <c r="F6" s="42"/>
      <c r="G6" s="46">
        <f ca="1">IFERROR(COUNTIFS('Risk Register'!M3:M247, "&lt;" &amp; TODAY(), 'Risk Register'!C3:C247, "&lt;&gt;"), "")</f>
        <v>2</v>
      </c>
      <c r="H6" s="42"/>
      <c r="I6" s="46">
        <f>IFERROR(COUNTIFS('Risk Register'!O3:O247, "Complete", 'Risk Register'!B3:B247, "&lt;&gt;"), "")</f>
        <v>0</v>
      </c>
      <c r="J6" s="42"/>
      <c r="K6" s="46" t="str">
        <f>_xlfn.IFNA(ROUND(AVERAGEIFS('Risk Register'!J3:J247, 'Risk Register'!O3:O247, "&lt;&gt;Complete", 'Risk Register'!C3:C247, "&lt;&gt;"), 1), "") &amp; " / 25"</f>
        <v>18 / 25</v>
      </c>
      <c r="L6" s="42"/>
      <c r="M6" s="42"/>
      <c r="N6" s="42"/>
      <c r="O6" s="42"/>
      <c r="P6" s="42"/>
      <c r="Q6" s="42"/>
      <c r="R6" s="42"/>
      <c r="S6" s="42"/>
      <c r="T6" s="42"/>
      <c r="U6" s="42"/>
      <c r="V6" s="42"/>
      <c r="W6" s="42"/>
      <c r="X6" s="42"/>
      <c r="Y6" s="42"/>
      <c r="Z6" s="42"/>
    </row>
    <row r="7" spans="1:26" ht="14.25" x14ac:dyDescent="0.45">
      <c r="A7" s="42"/>
      <c r="B7" s="42"/>
      <c r="C7" s="42"/>
      <c r="D7" s="42"/>
      <c r="E7" s="42"/>
      <c r="F7" s="42"/>
      <c r="G7" s="42"/>
      <c r="H7" s="42"/>
      <c r="I7" s="42"/>
      <c r="J7" s="42"/>
      <c r="K7" s="42"/>
      <c r="L7" s="42"/>
      <c r="M7" s="42"/>
      <c r="N7" s="42"/>
      <c r="O7" s="42"/>
      <c r="P7" s="42"/>
      <c r="Q7" s="42"/>
      <c r="R7" s="42"/>
      <c r="S7" s="42"/>
      <c r="T7" s="42"/>
      <c r="U7" s="42"/>
      <c r="V7" s="42"/>
      <c r="W7" s="42"/>
      <c r="X7" s="42"/>
      <c r="Y7" s="42"/>
      <c r="Z7" s="42"/>
    </row>
    <row r="8" spans="1:26" ht="14.25" x14ac:dyDescent="0.45">
      <c r="A8" s="42"/>
      <c r="B8" s="42"/>
      <c r="D8" s="42"/>
      <c r="E8" s="42"/>
      <c r="F8" s="42"/>
      <c r="G8" s="42"/>
      <c r="H8" s="42"/>
      <c r="I8" s="42"/>
      <c r="J8" s="42"/>
      <c r="K8" s="42"/>
      <c r="L8" s="42"/>
      <c r="M8" s="42"/>
      <c r="N8" s="42"/>
      <c r="O8" s="42"/>
      <c r="P8" s="42"/>
      <c r="Q8" s="42"/>
      <c r="R8" s="42"/>
      <c r="S8" s="42"/>
      <c r="T8" s="42"/>
      <c r="U8" s="42"/>
      <c r="V8" s="42"/>
      <c r="W8" s="42"/>
      <c r="X8" s="42"/>
      <c r="Y8" s="42"/>
      <c r="Z8" s="42"/>
    </row>
    <row r="9" spans="1:26" ht="14.25" x14ac:dyDescent="0.45">
      <c r="A9" s="42"/>
      <c r="B9" s="42"/>
      <c r="D9" s="42"/>
      <c r="E9" s="42"/>
      <c r="F9" s="42"/>
      <c r="G9" s="42"/>
      <c r="H9" s="42"/>
      <c r="I9" s="42"/>
      <c r="J9" s="42"/>
      <c r="K9" s="42"/>
      <c r="L9" s="42"/>
      <c r="M9" s="42"/>
      <c r="N9" s="42"/>
      <c r="O9" s="42"/>
      <c r="P9" s="42"/>
      <c r="Q9" s="42"/>
      <c r="R9" s="42"/>
      <c r="S9" s="42"/>
      <c r="T9" s="42"/>
      <c r="U9" s="42"/>
      <c r="V9" s="42"/>
      <c r="W9" s="42"/>
      <c r="X9" s="42"/>
      <c r="Y9" s="42"/>
      <c r="Z9" s="42"/>
    </row>
    <row r="10" spans="1:26" ht="14.25" x14ac:dyDescent="0.45">
      <c r="A10" s="42"/>
      <c r="B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14.25" x14ac:dyDescent="0.45">
      <c r="A11" s="42"/>
      <c r="B11" s="42"/>
      <c r="D11" s="42"/>
      <c r="E11" s="42"/>
      <c r="F11" s="42"/>
      <c r="G11" s="42"/>
      <c r="H11" s="42"/>
      <c r="I11" s="42"/>
      <c r="J11" s="42"/>
      <c r="K11" s="42"/>
      <c r="L11" s="42"/>
      <c r="M11" s="42"/>
      <c r="N11" s="42"/>
      <c r="O11" s="42"/>
      <c r="P11" s="42"/>
      <c r="Q11" s="42"/>
      <c r="R11" s="42"/>
      <c r="S11" s="42"/>
      <c r="T11" s="42"/>
      <c r="U11" s="42"/>
      <c r="V11" s="42"/>
      <c r="W11" s="42"/>
      <c r="X11" s="42"/>
      <c r="Y11" s="42"/>
      <c r="Z11" s="42"/>
    </row>
    <row r="12" spans="1:26" ht="14.25" x14ac:dyDescent="0.45">
      <c r="A12" s="42"/>
      <c r="B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4.25" x14ac:dyDescent="0.45">
      <c r="A13" s="42"/>
      <c r="B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4.25" x14ac:dyDescent="0.45">
      <c r="A14" s="42"/>
      <c r="B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14.25" x14ac:dyDescent="0.45">
      <c r="A15" s="42"/>
      <c r="B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ht="14.25" x14ac:dyDescent="0.45">
      <c r="A16" s="42"/>
      <c r="B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ht="14.25" x14ac:dyDescent="0.45">
      <c r="A17" s="42"/>
      <c r="B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14.25" x14ac:dyDescent="0.45">
      <c r="A18" s="42"/>
      <c r="B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14.25" x14ac:dyDescent="0.45">
      <c r="A19" s="42"/>
      <c r="B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ht="14.25" x14ac:dyDescent="0.45">
      <c r="A20" s="42"/>
      <c r="B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4.25" x14ac:dyDescent="0.45">
      <c r="A21" s="42"/>
      <c r="B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14.25" x14ac:dyDescent="0.45">
      <c r="A22" s="42"/>
      <c r="B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4.25" x14ac:dyDescent="0.45">
      <c r="A23" s="42"/>
      <c r="B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ht="14.25" x14ac:dyDescent="0.45">
      <c r="A24" s="42"/>
      <c r="B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14.25" x14ac:dyDescent="0.45">
      <c r="A25" s="42"/>
      <c r="B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ht="14.25" x14ac:dyDescent="0.45">
      <c r="A26" s="42"/>
      <c r="B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4.25" x14ac:dyDescent="0.45">
      <c r="A27" s="42"/>
      <c r="B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4.25" x14ac:dyDescent="0.45">
      <c r="A28" s="42"/>
      <c r="B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4.25" x14ac:dyDescent="0.45">
      <c r="A29" s="42"/>
      <c r="B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4.25" x14ac:dyDescent="0.45">
      <c r="A30" s="42"/>
      <c r="B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4.25" x14ac:dyDescent="0.45">
      <c r="A31" s="42"/>
      <c r="B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14.25" x14ac:dyDescent="0.45">
      <c r="A32" s="42"/>
      <c r="B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4.25" x14ac:dyDescent="0.45">
      <c r="A33" s="42"/>
      <c r="B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4.25" x14ac:dyDescent="0.45">
      <c r="A34" s="42"/>
      <c r="B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4.25" x14ac:dyDescent="0.45">
      <c r="A35" s="42"/>
      <c r="B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14.25" x14ac:dyDescent="0.45">
      <c r="A36" s="42"/>
      <c r="B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4.25" x14ac:dyDescent="0.45">
      <c r="A37" s="42"/>
      <c r="B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ht="14.25" x14ac:dyDescent="0.45">
      <c r="A38" s="42"/>
      <c r="B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ht="14.25" x14ac:dyDescent="0.45">
      <c r="A39" s="42"/>
      <c r="B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4.25" x14ac:dyDescent="0.45">
      <c r="A40" s="42"/>
      <c r="B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4.25" x14ac:dyDescent="0.45">
      <c r="A41" s="42"/>
      <c r="B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4.25" x14ac:dyDescent="0.45">
      <c r="A42" s="42"/>
      <c r="B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4.25" x14ac:dyDescent="0.45">
      <c r="A43" s="42"/>
      <c r="B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4.25" x14ac:dyDescent="0.45">
      <c r="A44" s="42"/>
      <c r="B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4.25" x14ac:dyDescent="0.45">
      <c r="A45" s="42"/>
      <c r="B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4.25" x14ac:dyDescent="0.45">
      <c r="A46" s="42"/>
      <c r="B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4.25" x14ac:dyDescent="0.45">
      <c r="A47" s="42"/>
      <c r="B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4.25" x14ac:dyDescent="0.45">
      <c r="A48" s="42"/>
      <c r="B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4.25" x14ac:dyDescent="0.45">
      <c r="A49" s="42"/>
      <c r="B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4.25" x14ac:dyDescent="0.45">
      <c r="A50" s="42"/>
      <c r="B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4.25" x14ac:dyDescent="0.45">
      <c r="A51" s="42"/>
      <c r="B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4.25" x14ac:dyDescent="0.45">
      <c r="A52" s="42"/>
      <c r="B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4.25" x14ac:dyDescent="0.45">
      <c r="A53" s="42"/>
      <c r="B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4.25" x14ac:dyDescent="0.45">
      <c r="A54" s="42"/>
      <c r="B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4.25" x14ac:dyDescent="0.45">
      <c r="A55" s="42"/>
      <c r="B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4.25" x14ac:dyDescent="0.45">
      <c r="A56" s="42"/>
      <c r="B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4.25" x14ac:dyDescent="0.45">
      <c r="A57" s="42"/>
      <c r="B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4.25" x14ac:dyDescent="0.45">
      <c r="A58" s="42"/>
      <c r="B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4.25" x14ac:dyDescent="0.45">
      <c r="A59" s="42"/>
      <c r="B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4.25" x14ac:dyDescent="0.45">
      <c r="A60" s="42"/>
      <c r="B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4.25" x14ac:dyDescent="0.45">
      <c r="A61" s="42"/>
      <c r="B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4.25" x14ac:dyDescent="0.45">
      <c r="A62" s="42"/>
      <c r="B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4.25" x14ac:dyDescent="0.45">
      <c r="A63" s="42"/>
      <c r="B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4.25" x14ac:dyDescent="0.45">
      <c r="A64" s="42"/>
      <c r="B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4.25" x14ac:dyDescent="0.45">
      <c r="A65" s="42"/>
      <c r="B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4.25" x14ac:dyDescent="0.45">
      <c r="A66" s="42"/>
      <c r="B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4.25" x14ac:dyDescent="0.45">
      <c r="A67" s="42"/>
      <c r="B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4.25" x14ac:dyDescent="0.45">
      <c r="A68" s="42"/>
      <c r="B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4.25" x14ac:dyDescent="0.45">
      <c r="A69" s="42"/>
      <c r="B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4.25" x14ac:dyDescent="0.45">
      <c r="A70" s="42"/>
      <c r="B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4.25" x14ac:dyDescent="0.45">
      <c r="A71" s="42"/>
      <c r="B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4.25" x14ac:dyDescent="0.45">
      <c r="A72" s="42"/>
      <c r="B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1.65" customHeight="1" x14ac:dyDescent="0.45">
      <c r="A73" s="42"/>
      <c r="B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4.25" hidden="1" x14ac:dyDescent="0.45">
      <c r="A74" s="42"/>
      <c r="B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4.25" hidden="1" x14ac:dyDescent="0.45">
      <c r="A75" s="42"/>
      <c r="B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4.25" hidden="1" x14ac:dyDescent="0.45">
      <c r="A76" s="42"/>
      <c r="B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4.25" hidden="1" x14ac:dyDescent="0.45">
      <c r="A77" s="42"/>
      <c r="B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4.25" hidden="1" x14ac:dyDescent="0.45">
      <c r="A78" s="42"/>
      <c r="B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4.25" hidden="1" x14ac:dyDescent="0.45">
      <c r="A79" s="42"/>
      <c r="B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4.25" hidden="1" x14ac:dyDescent="0.45">
      <c r="A80" s="42"/>
      <c r="B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4.25" hidden="1" x14ac:dyDescent="0.45">
      <c r="A81" s="42"/>
      <c r="B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4.25" hidden="1" x14ac:dyDescent="0.45">
      <c r="A82" s="42"/>
      <c r="B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4.25" hidden="1" x14ac:dyDescent="0.45">
      <c r="A83" s="42"/>
      <c r="B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7.15" hidden="1" customHeight="1" x14ac:dyDescent="0.45">
      <c r="A84" s="42"/>
      <c r="B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4.25" hidden="1" x14ac:dyDescent="0.45">
      <c r="A85" s="42"/>
      <c r="B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4.25" hidden="1" x14ac:dyDescent="0.45">
      <c r="A86" s="42"/>
      <c r="B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4.25" hidden="1" x14ac:dyDescent="0.45">
      <c r="A87" s="42"/>
      <c r="B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4.25" hidden="1" x14ac:dyDescent="0.45">
      <c r="A88" s="42"/>
      <c r="B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4.25" hidden="1" x14ac:dyDescent="0.45">
      <c r="A89" s="42"/>
      <c r="B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4.25" hidden="1" x14ac:dyDescent="0.45">
      <c r="A90" s="42"/>
      <c r="B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4.25" hidden="1" x14ac:dyDescent="0.45">
      <c r="A91" s="42"/>
      <c r="B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4.25" hidden="1" x14ac:dyDescent="0.45">
      <c r="A92" s="42"/>
      <c r="B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23.25" hidden="1" customHeight="1" x14ac:dyDescent="0.45">
      <c r="A93" s="42"/>
      <c r="B93" s="42"/>
      <c r="C93" s="42"/>
      <c r="D93" s="99" t="s">
        <v>64</v>
      </c>
      <c r="E93" s="100"/>
      <c r="F93" s="100"/>
      <c r="G93" s="100"/>
      <c r="H93" s="100"/>
      <c r="I93" s="42"/>
      <c r="J93" s="42"/>
      <c r="K93" s="42"/>
      <c r="L93" s="42"/>
      <c r="M93" s="42"/>
      <c r="N93" s="42"/>
      <c r="O93" s="42"/>
      <c r="P93" s="42"/>
      <c r="Q93" s="42"/>
      <c r="R93" s="42"/>
      <c r="S93" s="42"/>
      <c r="T93" s="42"/>
      <c r="U93" s="42"/>
      <c r="V93" s="42"/>
      <c r="W93" s="42"/>
      <c r="X93" s="42"/>
      <c r="Y93" s="42"/>
      <c r="Z93" s="42"/>
    </row>
    <row r="94" spans="1:26" ht="24.75" customHeight="1" x14ac:dyDescent="0.45">
      <c r="A94" s="42"/>
      <c r="B94" s="42"/>
      <c r="C94" s="42"/>
      <c r="D94" s="47" t="s">
        <v>33</v>
      </c>
      <c r="E94" s="47" t="s">
        <v>32</v>
      </c>
      <c r="F94" s="47" t="s">
        <v>31</v>
      </c>
      <c r="G94" s="47" t="s">
        <v>30</v>
      </c>
      <c r="H94" s="47" t="s">
        <v>27</v>
      </c>
      <c r="I94" s="42"/>
      <c r="J94" s="42"/>
      <c r="K94" s="42"/>
      <c r="L94" s="42"/>
      <c r="M94" s="42"/>
      <c r="N94" s="42"/>
      <c r="O94" s="42"/>
      <c r="P94" s="42"/>
      <c r="Q94" s="42"/>
      <c r="R94" s="42"/>
      <c r="S94" s="42"/>
      <c r="T94" s="42"/>
      <c r="U94" s="42"/>
      <c r="V94" s="42"/>
      <c r="W94" s="42"/>
      <c r="X94" s="42"/>
      <c r="Y94" s="42"/>
      <c r="Z94" s="42"/>
    </row>
    <row r="95" spans="1:26" ht="24.75" customHeight="1" x14ac:dyDescent="0.45">
      <c r="A95" s="42"/>
      <c r="B95" s="101" t="s">
        <v>65</v>
      </c>
      <c r="C95" s="48" t="s">
        <v>26</v>
      </c>
      <c r="D95" s="49" t="str">
        <f>IF(COUNTIFS('Risk Register'!$G$3:$G$247,$C95,'Risk Register'!$H$3:$H$247, D$94) = 0, "", COUNTIFS('Risk Register'!$G$3:$G$247, $C95,'Risk Register'!$H$3:$H$247, D$94))</f>
        <v/>
      </c>
      <c r="E95" s="49" t="str">
        <f>IF(COUNTIFS('Risk Register'!$G$3:$G$247,$C95,'Risk Register'!$H$3:$H$247, E$94) = 0, "", COUNTIFS('Risk Register'!$G$3:$G$247, $C95,'Risk Register'!$H$3:$H$247, E$94))</f>
        <v/>
      </c>
      <c r="F95" s="49" t="str">
        <f>IF(COUNTIFS('Risk Register'!$G$3:$G$247,$C95,'Risk Register'!$H$3:$H$247, F$94) = 0, "", COUNTIFS('Risk Register'!$G$3:$G$247, $C95,'Risk Register'!$H$3:$H$247, F$94))</f>
        <v/>
      </c>
      <c r="G95" s="49" t="str">
        <f>IF(COUNTIFS('Risk Register'!$G$3:$G$247,$C95,'Risk Register'!$H$3:$H$247, G$94) = 0, "", COUNTIFS('Risk Register'!$G$3:$G$247, $C95,'Risk Register'!$H$3:$H$247, G$94))</f>
        <v/>
      </c>
      <c r="H95" s="49" t="str">
        <f>IF(COUNTIFS('Risk Register'!$G$3:$G$247,$C95,'Risk Register'!$H$3:$H$247, H$94) = 0, "", COUNTIFS('Risk Register'!$G$3:$G$247, $C95,'Risk Register'!$H$3:$H$247, H$94))</f>
        <v/>
      </c>
      <c r="I95" s="42"/>
      <c r="J95" s="42"/>
      <c r="K95" s="42"/>
      <c r="L95" s="42"/>
      <c r="M95" s="42"/>
      <c r="N95" s="42"/>
      <c r="O95" s="42"/>
      <c r="P95" s="42"/>
      <c r="Q95" s="42"/>
      <c r="R95" s="42"/>
      <c r="S95" s="42"/>
      <c r="T95" s="42"/>
      <c r="U95" s="42"/>
      <c r="V95" s="42"/>
      <c r="W95" s="42"/>
      <c r="X95" s="42"/>
      <c r="Y95" s="42"/>
      <c r="Z95" s="42"/>
    </row>
    <row r="96" spans="1:26" ht="24.75" customHeight="1" x14ac:dyDescent="0.45">
      <c r="A96" s="42"/>
      <c r="B96" s="100"/>
      <c r="C96" s="48" t="s">
        <v>24</v>
      </c>
      <c r="D96" s="49" t="str">
        <f>IF(COUNTIFS('Risk Register'!$G$3:$G$247,$C96,'Risk Register'!$H$3:$H$247, D$94) = 0, "", COUNTIFS('Risk Register'!$G$3:$G$247, $C96,'Risk Register'!$H$3:$H$247, D$94))</f>
        <v/>
      </c>
      <c r="E96" s="49" t="str">
        <f>IF(COUNTIFS('Risk Register'!$G$3:$G$247,$C96,'Risk Register'!$H$3:$H$247, E$94) = 0, "", COUNTIFS('Risk Register'!$G$3:$G$247, $C96,'Risk Register'!$H$3:$H$247, E$94))</f>
        <v/>
      </c>
      <c r="F96" s="49" t="str">
        <f>IF(COUNTIFS('Risk Register'!$G$3:$G$247,$C96,'Risk Register'!$H$3:$H$247, F$94) = 0, "", COUNTIFS('Risk Register'!$G$3:$G$247, $C96,'Risk Register'!$H$3:$H$247, F$94))</f>
        <v/>
      </c>
      <c r="G96" s="49">
        <f>IF(COUNTIFS('Risk Register'!$G$3:$G$247,$C96,'Risk Register'!$H$3:$H$247, G$94) = 0, "", COUNTIFS('Risk Register'!$G$3:$G$247, $C96,'Risk Register'!$H$3:$H$247, G$94))</f>
        <v>1</v>
      </c>
      <c r="H96" s="49">
        <f>IF(COUNTIFS('Risk Register'!$G$3:$G$247,$C96,'Risk Register'!$H$3:$H$247, H$94) = 0, "", COUNTIFS('Risk Register'!$G$3:$G$247, $C96,'Risk Register'!$H$3:$H$247, H$94))</f>
        <v>1</v>
      </c>
      <c r="I96" s="42"/>
      <c r="J96" s="42"/>
      <c r="K96" s="42"/>
      <c r="L96" s="42"/>
      <c r="M96" s="42"/>
      <c r="N96" s="42"/>
      <c r="O96" s="42"/>
      <c r="P96" s="42"/>
      <c r="Q96" s="42"/>
      <c r="R96" s="42"/>
      <c r="S96" s="42"/>
      <c r="T96" s="42"/>
      <c r="U96" s="42"/>
      <c r="V96" s="42"/>
      <c r="W96" s="42"/>
      <c r="X96" s="42"/>
      <c r="Y96" s="42"/>
      <c r="Z96" s="42"/>
    </row>
    <row r="97" spans="1:26" ht="24.75" customHeight="1" x14ac:dyDescent="0.45">
      <c r="A97" s="42"/>
      <c r="B97" s="100"/>
      <c r="C97" s="48" t="s">
        <v>25</v>
      </c>
      <c r="D97" s="49" t="str">
        <f>IF(COUNTIFS('Risk Register'!$G$3:$G$247,$C97,'Risk Register'!$H$3:$H$247, D$94) = 0, "", COUNTIFS('Risk Register'!$G$3:$G$247, $C97,'Risk Register'!$H$3:$H$247, D$94))</f>
        <v/>
      </c>
      <c r="E97" s="49" t="str">
        <f>IF(COUNTIFS('Risk Register'!$G$3:$G$247,$C97,'Risk Register'!$H$3:$H$247, E$94) = 0, "", COUNTIFS('Risk Register'!$G$3:$G$247, $C97,'Risk Register'!$H$3:$H$247, E$94))</f>
        <v/>
      </c>
      <c r="F97" s="49" t="str">
        <f>IF(COUNTIFS('Risk Register'!$G$3:$G$247,$C97,'Risk Register'!$H$3:$H$247, F$94) = 0, "", COUNTIFS('Risk Register'!$G$3:$G$247, $C97,'Risk Register'!$H$3:$H$247, F$94))</f>
        <v/>
      </c>
      <c r="G97" s="49" t="str">
        <f>IF(COUNTIFS('Risk Register'!$G$3:$G$247,$C97,'Risk Register'!$H$3:$H$247, G$94) = 0, "", COUNTIFS('Risk Register'!$G$3:$G$247, $C97,'Risk Register'!$H$3:$H$247, G$94))</f>
        <v/>
      </c>
      <c r="H97" s="49" t="str">
        <f>IF(COUNTIFS('Risk Register'!$G$3:$G$247,$C97,'Risk Register'!$H$3:$H$247, H$94) = 0, "", COUNTIFS('Risk Register'!$G$3:$G$247, $C97,'Risk Register'!$H$3:$H$247, H$94))</f>
        <v/>
      </c>
      <c r="I97" s="42"/>
      <c r="J97" s="42"/>
      <c r="K97" s="42"/>
      <c r="L97" s="42"/>
      <c r="M97" s="42"/>
      <c r="N97" s="42"/>
      <c r="O97" s="42"/>
      <c r="P97" s="42"/>
      <c r="Q97" s="42"/>
      <c r="R97" s="42"/>
      <c r="S97" s="42"/>
      <c r="T97" s="42"/>
      <c r="U97" s="42"/>
      <c r="V97" s="42"/>
      <c r="W97" s="42"/>
      <c r="X97" s="42"/>
      <c r="Y97" s="42"/>
      <c r="Z97" s="42"/>
    </row>
    <row r="98" spans="1:26" ht="24.75" customHeight="1" x14ac:dyDescent="0.45">
      <c r="A98" s="42"/>
      <c r="B98" s="100"/>
      <c r="C98" s="48" t="s">
        <v>29</v>
      </c>
      <c r="D98" s="49" t="str">
        <f>IF(COUNTIFS('Risk Register'!$G$3:$G$247,$C98,'Risk Register'!$H$3:$H$247, D$94) = 0, "", COUNTIFS('Risk Register'!$G$3:$G$247, $C98,'Risk Register'!$H$3:$H$247, D$94))</f>
        <v/>
      </c>
      <c r="E98" s="49" t="str">
        <f>IF(COUNTIFS('Risk Register'!$G$3:$G$247,$C98,'Risk Register'!$H$3:$H$247, E$94) = 0, "", COUNTIFS('Risk Register'!$G$3:$G$247, $C98,'Risk Register'!$H$3:$H$247, E$94))</f>
        <v/>
      </c>
      <c r="F98" s="49" t="str">
        <f>IF(COUNTIFS('Risk Register'!$G$3:$G$247,$C98,'Risk Register'!$H$3:$H$247, F$94) = 0, "", COUNTIFS('Risk Register'!$G$3:$G$247, $C98,'Risk Register'!$H$3:$H$247, F$94))</f>
        <v/>
      </c>
      <c r="G98" s="49" t="str">
        <f>IF(COUNTIFS('Risk Register'!$G$3:$G$247,$C98,'Risk Register'!$H$3:$H$247, G$94) = 0, "", COUNTIFS('Risk Register'!$G$3:$G$247, $C98,'Risk Register'!$H$3:$H$247, G$94))</f>
        <v/>
      </c>
      <c r="H98" s="49" t="str">
        <f>IF(COUNTIFS('Risk Register'!$G$3:$G$247,$C98,'Risk Register'!$H$3:$H$247, H$94) = 0, "", COUNTIFS('Risk Register'!$G$3:$G$247, $C98,'Risk Register'!$H$3:$H$247, H$94))</f>
        <v/>
      </c>
      <c r="I98" s="42"/>
      <c r="J98" s="42"/>
      <c r="K98" s="42"/>
      <c r="L98" s="42"/>
      <c r="M98" s="42"/>
      <c r="N98" s="42"/>
      <c r="O98" s="42"/>
      <c r="P98" s="42"/>
      <c r="Q98" s="42"/>
      <c r="R98" s="42"/>
      <c r="S98" s="42"/>
      <c r="T98" s="42"/>
      <c r="U98" s="42"/>
      <c r="V98" s="42"/>
      <c r="W98" s="42"/>
      <c r="X98" s="42"/>
      <c r="Y98" s="42"/>
      <c r="Z98" s="42"/>
    </row>
    <row r="99" spans="1:26" ht="24.75" customHeight="1" x14ac:dyDescent="0.45">
      <c r="A99" s="42"/>
      <c r="B99" s="100"/>
      <c r="C99" s="48" t="s">
        <v>28</v>
      </c>
      <c r="D99" s="49" t="str">
        <f>IF(COUNTIFS('Risk Register'!$G$3:$G$247,$C99,'Risk Register'!$H$3:$H$247, D$94) = 0, "", COUNTIFS('Risk Register'!$G$3:$G$247, $C99,'Risk Register'!$H$3:$H$247, D$94))</f>
        <v/>
      </c>
      <c r="E99" s="49" t="str">
        <f>IF(COUNTIFS('Risk Register'!$G$3:$G$247,$C99,'Risk Register'!$H$3:$H$247, E$94) = 0, "", COUNTIFS('Risk Register'!$G$3:$G$247, $C99,'Risk Register'!$H$3:$H$247, E$94))</f>
        <v/>
      </c>
      <c r="F99" s="49" t="str">
        <f>IF(COUNTIFS('Risk Register'!$G$3:$G$247,$C99,'Risk Register'!$H$3:$H$247, F$94) = 0, "", COUNTIFS('Risk Register'!$G$3:$G$247, $C99,'Risk Register'!$H$3:$H$247, F$94))</f>
        <v/>
      </c>
      <c r="G99" s="49" t="str">
        <f>IF(COUNTIFS('Risk Register'!$G$3:$G$247,$C99,'Risk Register'!$H$3:$H$247, G$94) = 0, "", COUNTIFS('Risk Register'!$G$3:$G$247, $C99,'Risk Register'!$H$3:$H$247, G$94))</f>
        <v/>
      </c>
      <c r="H99" s="49" t="str">
        <f>IF(COUNTIFS('Risk Register'!$G$3:$G$247,$C99,'Risk Register'!$H$3:$H$247, H$94) = 0, "", COUNTIFS('Risk Register'!$G$3:$G$247, $C99,'Risk Register'!$H$3:$H$247, H$94))</f>
        <v/>
      </c>
      <c r="I99" s="42"/>
      <c r="J99" s="42"/>
      <c r="K99" s="42"/>
      <c r="L99" s="42"/>
      <c r="M99" s="42"/>
      <c r="N99" s="42"/>
      <c r="O99" s="42"/>
      <c r="P99" s="42"/>
      <c r="Q99" s="42"/>
      <c r="R99" s="42"/>
      <c r="S99" s="42"/>
      <c r="T99" s="42"/>
      <c r="U99" s="42"/>
      <c r="V99" s="42"/>
      <c r="W99" s="42"/>
      <c r="X99" s="42"/>
      <c r="Y99" s="42"/>
      <c r="Z99" s="42"/>
    </row>
    <row r="100" spans="1:26" ht="14.25" x14ac:dyDescent="0.4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4.25" x14ac:dyDescent="0.4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4.25" x14ac:dyDescent="0.4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4.25" hidden="1" x14ac:dyDescent="0.4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4.25" hidden="1" x14ac:dyDescent="0.4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4.25" hidden="1" x14ac:dyDescent="0.4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4.25" hidden="1" x14ac:dyDescent="0.4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4.25" hidden="1" x14ac:dyDescent="0.4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4.25" hidden="1" x14ac:dyDescent="0.4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4.25" hidden="1" x14ac:dyDescent="0.4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4.25" hidden="1" x14ac:dyDescent="0.4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4.25" hidden="1" x14ac:dyDescent="0.4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4.25" hidden="1" x14ac:dyDescent="0.4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4.25" hidden="1" x14ac:dyDescent="0.4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4.25" hidden="1" x14ac:dyDescent="0.4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4.25" hidden="1" x14ac:dyDescent="0.4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4.25" hidden="1" x14ac:dyDescent="0.4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4.25" hidden="1" x14ac:dyDescent="0.4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4.25" hidden="1" x14ac:dyDescent="0.4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4.25" hidden="1" x14ac:dyDescent="0.4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4.25" hidden="1" x14ac:dyDescent="0.4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4.25" hidden="1" x14ac:dyDescent="0.4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4.25" hidden="1" x14ac:dyDescent="0.4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4.25" hidden="1" x14ac:dyDescent="0.4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4.25" hidden="1" x14ac:dyDescent="0.4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4.25" hidden="1" x14ac:dyDescent="0.4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4.25" hidden="1" x14ac:dyDescent="0.4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4.25" hidden="1" x14ac:dyDescent="0.4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4.25" hidden="1" x14ac:dyDescent="0.4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4.25" hidden="1" x14ac:dyDescent="0.4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4.25" hidden="1" x14ac:dyDescent="0.4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4.25" hidden="1" x14ac:dyDescent="0.4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4.25" hidden="1" x14ac:dyDescent="0.4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4.25" hidden="1" x14ac:dyDescent="0.4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4.25" hidden="1" x14ac:dyDescent="0.4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4.25" hidden="1" x14ac:dyDescent="0.4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4.25" hidden="1" x14ac:dyDescent="0.4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4.25" hidden="1" x14ac:dyDescent="0.4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4.25" hidden="1" x14ac:dyDescent="0.4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4.25" hidden="1" x14ac:dyDescent="0.4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4.25" hidden="1" x14ac:dyDescent="0.4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4.25" hidden="1" x14ac:dyDescent="0.4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4.25" hidden="1" x14ac:dyDescent="0.4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4.25" hidden="1" x14ac:dyDescent="0.4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4.25" hidden="1" x14ac:dyDescent="0.4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4.25" hidden="1" x14ac:dyDescent="0.4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4.25" hidden="1" x14ac:dyDescent="0.4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4.25" hidden="1" x14ac:dyDescent="0.4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4.25" hidden="1" x14ac:dyDescent="0.4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4.25" hidden="1" x14ac:dyDescent="0.4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4.25" hidden="1" x14ac:dyDescent="0.4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4.25" hidden="1" x14ac:dyDescent="0.4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4.25" hidden="1" x14ac:dyDescent="0.4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4.25" hidden="1" x14ac:dyDescent="0.4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4.25" hidden="1" x14ac:dyDescent="0.4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4.25" hidden="1" x14ac:dyDescent="0.4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4.25" hidden="1" x14ac:dyDescent="0.4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4.25" hidden="1" x14ac:dyDescent="0.4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4.25" hidden="1" x14ac:dyDescent="0.4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4.25" hidden="1" x14ac:dyDescent="0.4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4.25" hidden="1" x14ac:dyDescent="0.4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4.25" hidden="1" x14ac:dyDescent="0.4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4.25" hidden="1" x14ac:dyDescent="0.4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4.25" hidden="1" x14ac:dyDescent="0.4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4.25" hidden="1" x14ac:dyDescent="0.4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4.25" hidden="1" x14ac:dyDescent="0.4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4.25" hidden="1" x14ac:dyDescent="0.4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4.25" hidden="1" x14ac:dyDescent="0.4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4.25" hidden="1" x14ac:dyDescent="0.4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4.25" hidden="1" x14ac:dyDescent="0.4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4.25" hidden="1" x14ac:dyDescent="0.4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4.25" hidden="1" x14ac:dyDescent="0.4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4.25" hidden="1" x14ac:dyDescent="0.4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4.25" hidden="1" x14ac:dyDescent="0.4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4.25" hidden="1" x14ac:dyDescent="0.4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4.25" hidden="1" x14ac:dyDescent="0.4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4.25" hidden="1" x14ac:dyDescent="0.4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4.25" hidden="1" x14ac:dyDescent="0.4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4.25" hidden="1" x14ac:dyDescent="0.4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4.25" hidden="1" x14ac:dyDescent="0.4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4.25" hidden="1" x14ac:dyDescent="0.4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4.25" hidden="1" x14ac:dyDescent="0.4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4.25" hidden="1" x14ac:dyDescent="0.4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4.25" hidden="1" x14ac:dyDescent="0.4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4.25" hidden="1" x14ac:dyDescent="0.4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4.25" hidden="1" x14ac:dyDescent="0.4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4.25" hidden="1" x14ac:dyDescent="0.4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4.25" hidden="1" x14ac:dyDescent="0.4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4.25" hidden="1" x14ac:dyDescent="0.4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4.25" hidden="1" x14ac:dyDescent="0.4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4.25" hidden="1" x14ac:dyDescent="0.4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4.25" hidden="1" x14ac:dyDescent="0.4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4.25" hidden="1" x14ac:dyDescent="0.4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4.25" hidden="1" x14ac:dyDescent="0.4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4.25" hidden="1" x14ac:dyDescent="0.4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4.25" hidden="1" x14ac:dyDescent="0.4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4.25" hidden="1" x14ac:dyDescent="0.4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4.25" hidden="1" x14ac:dyDescent="0.4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4.25" hidden="1" x14ac:dyDescent="0.4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4.25" hidden="1" x14ac:dyDescent="0.4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4.25" hidden="1" x14ac:dyDescent="0.4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4.25" hidden="1" x14ac:dyDescent="0.4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4.25" hidden="1" x14ac:dyDescent="0.4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4.25" hidden="1" x14ac:dyDescent="0.4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4.25" hidden="1" x14ac:dyDescent="0.4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4.25" hidden="1" x14ac:dyDescent="0.4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4.25" hidden="1" x14ac:dyDescent="0.4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4.25" hidden="1" x14ac:dyDescent="0.4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4.25" hidden="1" x14ac:dyDescent="0.4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4.25" hidden="1" x14ac:dyDescent="0.4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4.25" hidden="1" x14ac:dyDescent="0.4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4.25" hidden="1" x14ac:dyDescent="0.4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4.25" hidden="1" x14ac:dyDescent="0.4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4.25" hidden="1" x14ac:dyDescent="0.4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4.25" hidden="1" x14ac:dyDescent="0.4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4.25" hidden="1" x14ac:dyDescent="0.4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4.25" hidden="1" x14ac:dyDescent="0.4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4.25" hidden="1" x14ac:dyDescent="0.4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4.25" hidden="1" x14ac:dyDescent="0.4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4.25" hidden="1" x14ac:dyDescent="0.4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4.25" hidden="1" x14ac:dyDescent="0.4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4.25" hidden="1" x14ac:dyDescent="0.4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4.25" hidden="1" x14ac:dyDescent="0.4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4.25" hidden="1" x14ac:dyDescent="0.4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4.25" hidden="1" x14ac:dyDescent="0.4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4.25" hidden="1" x14ac:dyDescent="0.4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4.25" hidden="1" x14ac:dyDescent="0.4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4.25" hidden="1" x14ac:dyDescent="0.4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4.25" hidden="1" x14ac:dyDescent="0.4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4.25" hidden="1" x14ac:dyDescent="0.4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4.25" hidden="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4.25" hidden="1" x14ac:dyDescent="0.4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4.25" hidden="1" x14ac:dyDescent="0.4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4.25" hidden="1" x14ac:dyDescent="0.4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4.25" hidden="1" x14ac:dyDescent="0.4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4.25" hidden="1" x14ac:dyDescent="0.4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4.25" hidden="1" x14ac:dyDescent="0.4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4.25" hidden="1" x14ac:dyDescent="0.4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4.25" hidden="1" x14ac:dyDescent="0.4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4.25" hidden="1" x14ac:dyDescent="0.4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4.25" hidden="1" x14ac:dyDescent="0.4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4.25" hidden="1" x14ac:dyDescent="0.4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4.25" hidden="1" x14ac:dyDescent="0.4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4.25" hidden="1" x14ac:dyDescent="0.4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4.25" hidden="1" x14ac:dyDescent="0.4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4.25" hidden="1" x14ac:dyDescent="0.4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4.25" hidden="1" x14ac:dyDescent="0.4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4.25" hidden="1" x14ac:dyDescent="0.4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4.25" hidden="1" x14ac:dyDescent="0.4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4.25" hidden="1" x14ac:dyDescent="0.4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4.25" hidden="1" x14ac:dyDescent="0.4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4.25" hidden="1" x14ac:dyDescent="0.4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4.25" hidden="1" x14ac:dyDescent="0.4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4.25" hidden="1" x14ac:dyDescent="0.4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4.25" hidden="1" x14ac:dyDescent="0.4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4.25" hidden="1" x14ac:dyDescent="0.4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4.25" hidden="1" x14ac:dyDescent="0.4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4.25" hidden="1" x14ac:dyDescent="0.4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4.25" hidden="1" x14ac:dyDescent="0.4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4.25" hidden="1" x14ac:dyDescent="0.4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4.25" hidden="1" x14ac:dyDescent="0.4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4.25" hidden="1" x14ac:dyDescent="0.4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4.25" hidden="1" x14ac:dyDescent="0.4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4.25" hidden="1" x14ac:dyDescent="0.4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4.25" hidden="1" x14ac:dyDescent="0.4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4.25" hidden="1" x14ac:dyDescent="0.4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4.25" hidden="1" x14ac:dyDescent="0.4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4.25" hidden="1" x14ac:dyDescent="0.4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4.25" hidden="1" x14ac:dyDescent="0.4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4.25" hidden="1" x14ac:dyDescent="0.4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4.25" hidden="1" x14ac:dyDescent="0.4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4.25" hidden="1" x14ac:dyDescent="0.4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4.25" hidden="1" x14ac:dyDescent="0.4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4.25" hidden="1" x14ac:dyDescent="0.4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4.25" hidden="1" x14ac:dyDescent="0.4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4.25" hidden="1" x14ac:dyDescent="0.4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4.25" hidden="1" x14ac:dyDescent="0.4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4.25" hidden="1" x14ac:dyDescent="0.4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4.25" hidden="1" x14ac:dyDescent="0.4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4.25" hidden="1" x14ac:dyDescent="0.4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4.25" hidden="1" x14ac:dyDescent="0.4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4.25" hidden="1" x14ac:dyDescent="0.4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4.25" hidden="1" x14ac:dyDescent="0.4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4.25" hidden="1" x14ac:dyDescent="0.4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4.25" hidden="1" x14ac:dyDescent="0.4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4.25" hidden="1" x14ac:dyDescent="0.4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4.25" hidden="1" x14ac:dyDescent="0.4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4.25" hidden="1" x14ac:dyDescent="0.4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4.25" hidden="1" x14ac:dyDescent="0.4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4.25" hidden="1" x14ac:dyDescent="0.4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4.25" hidden="1" x14ac:dyDescent="0.4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4.25" hidden="1" x14ac:dyDescent="0.4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4.25" hidden="1" x14ac:dyDescent="0.4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4.25" hidden="1" x14ac:dyDescent="0.4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4.25" hidden="1" x14ac:dyDescent="0.4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4.25" hidden="1" x14ac:dyDescent="0.4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4.25" hidden="1" x14ac:dyDescent="0.4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4.25" hidden="1" x14ac:dyDescent="0.4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4.25" hidden="1" x14ac:dyDescent="0.4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4.25" hidden="1" x14ac:dyDescent="0.4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4.25" hidden="1" x14ac:dyDescent="0.4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4.25" hidden="1" x14ac:dyDescent="0.4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4.25" hidden="1" x14ac:dyDescent="0.4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4.25" hidden="1" x14ac:dyDescent="0.4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4.25" hidden="1" x14ac:dyDescent="0.4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4.25" hidden="1" x14ac:dyDescent="0.4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4.25" hidden="1" x14ac:dyDescent="0.4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4.25" hidden="1" x14ac:dyDescent="0.4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4.25" hidden="1" x14ac:dyDescent="0.4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4.25" hidden="1" x14ac:dyDescent="0.4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4.25" hidden="1" x14ac:dyDescent="0.4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4.25" hidden="1" x14ac:dyDescent="0.4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4.25" hidden="1" x14ac:dyDescent="0.4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4.25" hidden="1" x14ac:dyDescent="0.4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4.25" hidden="1" x14ac:dyDescent="0.4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4.25" hidden="1" x14ac:dyDescent="0.4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4.25" hidden="1" x14ac:dyDescent="0.4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4.25" hidden="1" x14ac:dyDescent="0.4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4.25" hidden="1" x14ac:dyDescent="0.4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4.25" hidden="1" x14ac:dyDescent="0.4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4.25" hidden="1" x14ac:dyDescent="0.4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4.25" hidden="1" x14ac:dyDescent="0.4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4.25" hidden="1" x14ac:dyDescent="0.4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4.25" hidden="1" x14ac:dyDescent="0.4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4.25" hidden="1" x14ac:dyDescent="0.4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4.25" hidden="1" x14ac:dyDescent="0.4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4.25" hidden="1" x14ac:dyDescent="0.4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4.25" hidden="1" x14ac:dyDescent="0.4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4.25" hidden="1" x14ac:dyDescent="0.4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4.25" hidden="1" x14ac:dyDescent="0.4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4.25" hidden="1" x14ac:dyDescent="0.4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4.25" hidden="1" x14ac:dyDescent="0.4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4.25" hidden="1" x14ac:dyDescent="0.4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4.25" hidden="1" x14ac:dyDescent="0.4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4.25" hidden="1" x14ac:dyDescent="0.4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4.25" hidden="1" x14ac:dyDescent="0.4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4.25" hidden="1" x14ac:dyDescent="0.4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4.25" hidden="1" x14ac:dyDescent="0.4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4.25" hidden="1" x14ac:dyDescent="0.4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4.25" hidden="1" x14ac:dyDescent="0.4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4.25" hidden="1" x14ac:dyDescent="0.4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4.25" hidden="1" x14ac:dyDescent="0.4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4.25" hidden="1" x14ac:dyDescent="0.4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4.25" hidden="1" x14ac:dyDescent="0.4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4.25" hidden="1" x14ac:dyDescent="0.4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4.25" hidden="1" x14ac:dyDescent="0.4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4.25" hidden="1" x14ac:dyDescent="0.4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4.25" hidden="1" x14ac:dyDescent="0.4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4.25" hidden="1" x14ac:dyDescent="0.4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4.25" hidden="1" x14ac:dyDescent="0.4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4.25" hidden="1" x14ac:dyDescent="0.4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4.25" hidden="1" x14ac:dyDescent="0.4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4.25" hidden="1" x14ac:dyDescent="0.4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4.25" hidden="1" x14ac:dyDescent="0.4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4.25" hidden="1" x14ac:dyDescent="0.4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4.25" hidden="1" x14ac:dyDescent="0.4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4.25" hidden="1" x14ac:dyDescent="0.4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4.25" hidden="1" x14ac:dyDescent="0.4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4.25" hidden="1" x14ac:dyDescent="0.4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4.25" hidden="1" x14ac:dyDescent="0.4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4.25" hidden="1" x14ac:dyDescent="0.4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4.25" hidden="1" x14ac:dyDescent="0.4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4.25" hidden="1" x14ac:dyDescent="0.4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4.25" hidden="1" x14ac:dyDescent="0.4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4.25" hidden="1" x14ac:dyDescent="0.4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4.25" hidden="1" x14ac:dyDescent="0.4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4.25" hidden="1" x14ac:dyDescent="0.4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4.25" hidden="1" x14ac:dyDescent="0.4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4.25" hidden="1" x14ac:dyDescent="0.4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4.25" hidden="1" x14ac:dyDescent="0.4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4.25" hidden="1" x14ac:dyDescent="0.4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4.25" hidden="1" x14ac:dyDescent="0.4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4.25" hidden="1" x14ac:dyDescent="0.4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4.25" hidden="1" x14ac:dyDescent="0.4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4.25" hidden="1" x14ac:dyDescent="0.4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4.25" hidden="1" x14ac:dyDescent="0.4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4.25" hidden="1" x14ac:dyDescent="0.4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4.25" hidden="1" x14ac:dyDescent="0.4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4.25" hidden="1" x14ac:dyDescent="0.4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4.25" hidden="1" x14ac:dyDescent="0.4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4.25" hidden="1" x14ac:dyDescent="0.4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4.25" hidden="1" x14ac:dyDescent="0.4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4.25" hidden="1" x14ac:dyDescent="0.4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4.25" hidden="1" x14ac:dyDescent="0.4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4.25" hidden="1" x14ac:dyDescent="0.4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4.25" hidden="1" x14ac:dyDescent="0.4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4.25" hidden="1" x14ac:dyDescent="0.4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4.25" hidden="1" x14ac:dyDescent="0.4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4.25" hidden="1" x14ac:dyDescent="0.4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4.25" hidden="1" x14ac:dyDescent="0.4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4.25" hidden="1" x14ac:dyDescent="0.4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4.25" hidden="1" x14ac:dyDescent="0.4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4.25" hidden="1" x14ac:dyDescent="0.4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4.25" hidden="1" x14ac:dyDescent="0.4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4.25" hidden="1" x14ac:dyDescent="0.4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4.25" hidden="1" x14ac:dyDescent="0.4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4.25" hidden="1" x14ac:dyDescent="0.4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4.25" hidden="1" x14ac:dyDescent="0.4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4.25" hidden="1" x14ac:dyDescent="0.4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4.25" hidden="1" x14ac:dyDescent="0.4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4.25" hidden="1" x14ac:dyDescent="0.4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4.25" hidden="1" x14ac:dyDescent="0.4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4.25" hidden="1" x14ac:dyDescent="0.4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4.25" hidden="1" x14ac:dyDescent="0.4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4.25" hidden="1" x14ac:dyDescent="0.4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4.25" hidden="1" x14ac:dyDescent="0.4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4.25" hidden="1" x14ac:dyDescent="0.4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4.25" hidden="1" x14ac:dyDescent="0.4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4.25" hidden="1" x14ac:dyDescent="0.4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4.25" hidden="1" x14ac:dyDescent="0.4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4.25" hidden="1" x14ac:dyDescent="0.4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4.25" hidden="1" x14ac:dyDescent="0.4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4.25" hidden="1" x14ac:dyDescent="0.4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4.25" hidden="1" x14ac:dyDescent="0.4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4.25" hidden="1" x14ac:dyDescent="0.4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4.25" hidden="1" x14ac:dyDescent="0.4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4.25" hidden="1" x14ac:dyDescent="0.4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4.25" hidden="1" x14ac:dyDescent="0.4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4.25" hidden="1" x14ac:dyDescent="0.4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4.25" hidden="1" x14ac:dyDescent="0.4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4.25" hidden="1" x14ac:dyDescent="0.4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4.25" hidden="1" x14ac:dyDescent="0.4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4.25" hidden="1" x14ac:dyDescent="0.4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4.25" hidden="1" x14ac:dyDescent="0.4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4.25" hidden="1" x14ac:dyDescent="0.4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4.25" hidden="1" x14ac:dyDescent="0.4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4.25" hidden="1" x14ac:dyDescent="0.4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4.25" hidden="1" x14ac:dyDescent="0.4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4.25" hidden="1" x14ac:dyDescent="0.4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4.25" hidden="1" x14ac:dyDescent="0.4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4.25" hidden="1" x14ac:dyDescent="0.4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4.25" hidden="1" x14ac:dyDescent="0.4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4.25" hidden="1" x14ac:dyDescent="0.4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4.25" hidden="1" x14ac:dyDescent="0.4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4.25" hidden="1" x14ac:dyDescent="0.4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4.25" hidden="1" x14ac:dyDescent="0.4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4.25" hidden="1" x14ac:dyDescent="0.4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4.25" hidden="1" x14ac:dyDescent="0.4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4.25" hidden="1" x14ac:dyDescent="0.4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4.25" hidden="1" x14ac:dyDescent="0.4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4.25" hidden="1" x14ac:dyDescent="0.4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4.25" hidden="1" x14ac:dyDescent="0.4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4.25" hidden="1" x14ac:dyDescent="0.4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4.25" hidden="1" x14ac:dyDescent="0.4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4.25" hidden="1" x14ac:dyDescent="0.4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4.25" hidden="1" x14ac:dyDescent="0.4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4.25" hidden="1" x14ac:dyDescent="0.4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4.25" hidden="1" x14ac:dyDescent="0.4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4.25" hidden="1" x14ac:dyDescent="0.4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4.25" hidden="1" x14ac:dyDescent="0.4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4.25" hidden="1" x14ac:dyDescent="0.4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4.25" hidden="1" x14ac:dyDescent="0.4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4.25" hidden="1" x14ac:dyDescent="0.4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4.25" hidden="1" x14ac:dyDescent="0.4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4.25" hidden="1" x14ac:dyDescent="0.4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4.25" hidden="1" x14ac:dyDescent="0.4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4.25" hidden="1" x14ac:dyDescent="0.4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4.25" hidden="1" x14ac:dyDescent="0.4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4.25" hidden="1" x14ac:dyDescent="0.4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4.25" hidden="1" x14ac:dyDescent="0.4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4.25" hidden="1" x14ac:dyDescent="0.4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4.25" hidden="1" x14ac:dyDescent="0.4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4.25" hidden="1" x14ac:dyDescent="0.4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4.25" hidden="1" x14ac:dyDescent="0.4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4.25" hidden="1" x14ac:dyDescent="0.4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4.25" hidden="1" x14ac:dyDescent="0.4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4.25" hidden="1" x14ac:dyDescent="0.4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4.25" hidden="1" x14ac:dyDescent="0.4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4.25" hidden="1" x14ac:dyDescent="0.4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4.25" hidden="1" x14ac:dyDescent="0.4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4.25" hidden="1" x14ac:dyDescent="0.4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4.25" hidden="1" x14ac:dyDescent="0.4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4.25" hidden="1" x14ac:dyDescent="0.4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4.25" hidden="1" x14ac:dyDescent="0.4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4.25" hidden="1" x14ac:dyDescent="0.4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4.25" hidden="1" x14ac:dyDescent="0.4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4.25" hidden="1" x14ac:dyDescent="0.4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4.25" hidden="1" x14ac:dyDescent="0.4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4.25" hidden="1" x14ac:dyDescent="0.4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4.25" hidden="1" x14ac:dyDescent="0.4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4.25" hidden="1" x14ac:dyDescent="0.4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4.25" hidden="1" x14ac:dyDescent="0.4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4.25" hidden="1" x14ac:dyDescent="0.4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4.25" hidden="1" x14ac:dyDescent="0.4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4.25" hidden="1" x14ac:dyDescent="0.4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4.25" hidden="1" x14ac:dyDescent="0.4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4.25" hidden="1" x14ac:dyDescent="0.4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4.25" hidden="1" x14ac:dyDescent="0.4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4.25" hidden="1" x14ac:dyDescent="0.4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4.25" hidden="1" x14ac:dyDescent="0.4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4.25" hidden="1" x14ac:dyDescent="0.4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4.25" hidden="1" x14ac:dyDescent="0.4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4.25" hidden="1" x14ac:dyDescent="0.4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4.25" hidden="1" x14ac:dyDescent="0.4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4.25" hidden="1" x14ac:dyDescent="0.4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4.25" hidden="1" x14ac:dyDescent="0.4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4.25" hidden="1" x14ac:dyDescent="0.4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4.25" hidden="1" x14ac:dyDescent="0.4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4.25" hidden="1" x14ac:dyDescent="0.4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4.25" hidden="1" x14ac:dyDescent="0.4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4.25" hidden="1" x14ac:dyDescent="0.4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4.25" hidden="1" x14ac:dyDescent="0.4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4.25" hidden="1" x14ac:dyDescent="0.4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4.25" hidden="1" x14ac:dyDescent="0.4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4.25" hidden="1" x14ac:dyDescent="0.4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4.25" hidden="1" x14ac:dyDescent="0.4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4.25" hidden="1" x14ac:dyDescent="0.4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4.25" hidden="1" x14ac:dyDescent="0.4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4.25" hidden="1" x14ac:dyDescent="0.4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4.25" hidden="1" x14ac:dyDescent="0.4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4.25" hidden="1" x14ac:dyDescent="0.4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4.25" hidden="1" x14ac:dyDescent="0.4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4.25" hidden="1" x14ac:dyDescent="0.4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4.25" hidden="1" x14ac:dyDescent="0.4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4.25" hidden="1" x14ac:dyDescent="0.4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4.25" hidden="1" x14ac:dyDescent="0.4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4.25" hidden="1" x14ac:dyDescent="0.4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4.25" hidden="1" x14ac:dyDescent="0.4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4.25" hidden="1" x14ac:dyDescent="0.4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4.25" hidden="1" x14ac:dyDescent="0.4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4.25" hidden="1" x14ac:dyDescent="0.4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4.25" hidden="1" x14ac:dyDescent="0.4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4.25" hidden="1" x14ac:dyDescent="0.4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4.25" hidden="1" x14ac:dyDescent="0.4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4.25" hidden="1" x14ac:dyDescent="0.4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4.25" hidden="1" x14ac:dyDescent="0.4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4.25" hidden="1" x14ac:dyDescent="0.4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4.25" hidden="1" x14ac:dyDescent="0.4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4.25" hidden="1" x14ac:dyDescent="0.4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4.25" hidden="1" x14ac:dyDescent="0.4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4.25" hidden="1" x14ac:dyDescent="0.4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4.25" hidden="1" x14ac:dyDescent="0.4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4.25" hidden="1" x14ac:dyDescent="0.4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4.25" hidden="1" x14ac:dyDescent="0.4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4.25" hidden="1" x14ac:dyDescent="0.4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4.25" hidden="1" x14ac:dyDescent="0.4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4.25" hidden="1" x14ac:dyDescent="0.4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4.25" hidden="1" x14ac:dyDescent="0.4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4.25" hidden="1" x14ac:dyDescent="0.4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4.25" hidden="1" x14ac:dyDescent="0.4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4.25" hidden="1" x14ac:dyDescent="0.4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4.25" hidden="1" x14ac:dyDescent="0.4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4.25" hidden="1" x14ac:dyDescent="0.4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4.25" hidden="1" x14ac:dyDescent="0.4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4.25" hidden="1" x14ac:dyDescent="0.4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4.25" hidden="1" x14ac:dyDescent="0.4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4.25" hidden="1" x14ac:dyDescent="0.4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4.25" hidden="1" x14ac:dyDescent="0.4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4.25" hidden="1" x14ac:dyDescent="0.4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4.25" hidden="1" x14ac:dyDescent="0.4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4.25" hidden="1" x14ac:dyDescent="0.4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4.25" hidden="1" x14ac:dyDescent="0.4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4.25" hidden="1" x14ac:dyDescent="0.4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4.25" hidden="1" x14ac:dyDescent="0.4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4.25" hidden="1" x14ac:dyDescent="0.4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4.25" hidden="1" x14ac:dyDescent="0.4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4.25" hidden="1" x14ac:dyDescent="0.4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4.25" hidden="1" x14ac:dyDescent="0.4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4.25" hidden="1" x14ac:dyDescent="0.4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4.25" hidden="1" x14ac:dyDescent="0.4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4.25" hidden="1" x14ac:dyDescent="0.4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4.25" hidden="1" x14ac:dyDescent="0.4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4.25" hidden="1" x14ac:dyDescent="0.4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4.25" hidden="1" x14ac:dyDescent="0.4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4.25" hidden="1" x14ac:dyDescent="0.4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4.25" hidden="1" x14ac:dyDescent="0.4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4.25" hidden="1" x14ac:dyDescent="0.4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4.25" hidden="1" x14ac:dyDescent="0.4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4.25" hidden="1" x14ac:dyDescent="0.4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4.25" hidden="1" x14ac:dyDescent="0.4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4.25" hidden="1" x14ac:dyDescent="0.4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4.25" hidden="1" x14ac:dyDescent="0.4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4.25" hidden="1" x14ac:dyDescent="0.4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4.25" hidden="1" x14ac:dyDescent="0.4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4.25" hidden="1" x14ac:dyDescent="0.4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4.25" hidden="1" x14ac:dyDescent="0.4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4.25" hidden="1" x14ac:dyDescent="0.4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4.25" hidden="1" x14ac:dyDescent="0.4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4.25" hidden="1" x14ac:dyDescent="0.4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4.25" hidden="1" x14ac:dyDescent="0.4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4.25" hidden="1" x14ac:dyDescent="0.4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4.25" hidden="1" x14ac:dyDescent="0.4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4.25" hidden="1" x14ac:dyDescent="0.4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4.25" hidden="1" x14ac:dyDescent="0.4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4.25" hidden="1" x14ac:dyDescent="0.4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4.25" hidden="1" x14ac:dyDescent="0.4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4.25" hidden="1" x14ac:dyDescent="0.4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4.25" hidden="1" x14ac:dyDescent="0.4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4.25" hidden="1" x14ac:dyDescent="0.4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4.25" hidden="1" x14ac:dyDescent="0.4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4.25" hidden="1" x14ac:dyDescent="0.4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4.25" hidden="1" x14ac:dyDescent="0.4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4.25" hidden="1" x14ac:dyDescent="0.4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4.25" hidden="1" x14ac:dyDescent="0.4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4.25" hidden="1" x14ac:dyDescent="0.4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4.25" hidden="1" x14ac:dyDescent="0.4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4.25" hidden="1" x14ac:dyDescent="0.4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4.25" hidden="1" x14ac:dyDescent="0.4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4.25" hidden="1" x14ac:dyDescent="0.4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4.25" hidden="1" x14ac:dyDescent="0.4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4.25" hidden="1" x14ac:dyDescent="0.4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4.25" hidden="1" x14ac:dyDescent="0.4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4.25" hidden="1" x14ac:dyDescent="0.4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4.25" hidden="1" x14ac:dyDescent="0.4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4.25" hidden="1" x14ac:dyDescent="0.4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4.25" hidden="1" x14ac:dyDescent="0.4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4.25" hidden="1" x14ac:dyDescent="0.4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4.25" hidden="1" x14ac:dyDescent="0.4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4.25" hidden="1" x14ac:dyDescent="0.4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4.25" hidden="1" x14ac:dyDescent="0.4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4.25" hidden="1" x14ac:dyDescent="0.4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4.25" hidden="1" x14ac:dyDescent="0.4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4.25" hidden="1" x14ac:dyDescent="0.4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4.25" hidden="1" x14ac:dyDescent="0.4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4.25" hidden="1" x14ac:dyDescent="0.4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4.25" hidden="1" x14ac:dyDescent="0.4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4.25" hidden="1" x14ac:dyDescent="0.4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4.25" hidden="1" x14ac:dyDescent="0.4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4.25" hidden="1" x14ac:dyDescent="0.4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4.25" hidden="1" x14ac:dyDescent="0.4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4.25" hidden="1" x14ac:dyDescent="0.4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4.25" hidden="1" x14ac:dyDescent="0.4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4.25" hidden="1" x14ac:dyDescent="0.4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4.25" hidden="1" x14ac:dyDescent="0.4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4.25" hidden="1" x14ac:dyDescent="0.4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4.25" hidden="1" x14ac:dyDescent="0.4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4.25" hidden="1" x14ac:dyDescent="0.4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4.25" hidden="1" x14ac:dyDescent="0.4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4.25" hidden="1" x14ac:dyDescent="0.4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4.25" hidden="1" x14ac:dyDescent="0.4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4.25" hidden="1" x14ac:dyDescent="0.4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4.25" hidden="1" x14ac:dyDescent="0.4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4.25" hidden="1" x14ac:dyDescent="0.4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4.25" hidden="1" x14ac:dyDescent="0.4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4.25" hidden="1" x14ac:dyDescent="0.4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4.25" hidden="1" x14ac:dyDescent="0.4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4.25" hidden="1" x14ac:dyDescent="0.4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4.25" hidden="1" x14ac:dyDescent="0.4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4.25" hidden="1" x14ac:dyDescent="0.4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4.25" hidden="1" x14ac:dyDescent="0.4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4.25" hidden="1" x14ac:dyDescent="0.4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4.25" hidden="1" x14ac:dyDescent="0.4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4.25" hidden="1" x14ac:dyDescent="0.4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4.25" hidden="1" x14ac:dyDescent="0.4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4.25" hidden="1" x14ac:dyDescent="0.4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4.25" hidden="1" x14ac:dyDescent="0.4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4.25" hidden="1" x14ac:dyDescent="0.4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4.25" hidden="1" x14ac:dyDescent="0.4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4.25" hidden="1" x14ac:dyDescent="0.4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4.25" hidden="1" x14ac:dyDescent="0.4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4.25" hidden="1" x14ac:dyDescent="0.4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4.25" hidden="1" x14ac:dyDescent="0.4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4.25" hidden="1" x14ac:dyDescent="0.4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4.25" hidden="1" x14ac:dyDescent="0.4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4.25" hidden="1" x14ac:dyDescent="0.4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4.25" hidden="1" x14ac:dyDescent="0.4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4.25" hidden="1" x14ac:dyDescent="0.4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4.25" hidden="1" x14ac:dyDescent="0.4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4.25" hidden="1" x14ac:dyDescent="0.4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4.25" hidden="1" x14ac:dyDescent="0.4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4.25" hidden="1" x14ac:dyDescent="0.4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4.25" hidden="1" x14ac:dyDescent="0.4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4.25" hidden="1" x14ac:dyDescent="0.4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4.25" hidden="1" x14ac:dyDescent="0.4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4.25" hidden="1" x14ac:dyDescent="0.4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4.25" hidden="1" x14ac:dyDescent="0.4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4.25" hidden="1" x14ac:dyDescent="0.4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4.25" hidden="1" x14ac:dyDescent="0.4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4.25" hidden="1" x14ac:dyDescent="0.4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4.25" hidden="1" x14ac:dyDescent="0.4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4.25" hidden="1" x14ac:dyDescent="0.4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4.25" hidden="1" x14ac:dyDescent="0.4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4.25" hidden="1" x14ac:dyDescent="0.4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4.25" hidden="1" x14ac:dyDescent="0.4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4.25" hidden="1" x14ac:dyDescent="0.4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4.25" hidden="1" x14ac:dyDescent="0.4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4.25" hidden="1" x14ac:dyDescent="0.4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4.25" hidden="1" x14ac:dyDescent="0.4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4.25" hidden="1" x14ac:dyDescent="0.4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4.25" hidden="1" x14ac:dyDescent="0.4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4.25" hidden="1" x14ac:dyDescent="0.4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4.25" hidden="1" x14ac:dyDescent="0.4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4.25" hidden="1" x14ac:dyDescent="0.4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4.25" hidden="1" x14ac:dyDescent="0.4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4.25" hidden="1" x14ac:dyDescent="0.4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4.25" hidden="1" x14ac:dyDescent="0.4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4.25" hidden="1" x14ac:dyDescent="0.4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4.25" hidden="1" x14ac:dyDescent="0.4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4.25" hidden="1" x14ac:dyDescent="0.4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4.25" hidden="1" x14ac:dyDescent="0.4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4.25" hidden="1" x14ac:dyDescent="0.4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4.25" hidden="1" x14ac:dyDescent="0.4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4.25" hidden="1" x14ac:dyDescent="0.4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4.25" hidden="1" x14ac:dyDescent="0.4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4.25" hidden="1" x14ac:dyDescent="0.4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4.25" hidden="1" x14ac:dyDescent="0.4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4.25" hidden="1" x14ac:dyDescent="0.4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4.25" hidden="1" x14ac:dyDescent="0.4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4.25" hidden="1" x14ac:dyDescent="0.4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4.25" hidden="1" x14ac:dyDescent="0.4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4.25" hidden="1" x14ac:dyDescent="0.4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4.25" hidden="1" x14ac:dyDescent="0.4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4.25" hidden="1" x14ac:dyDescent="0.4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4.25" hidden="1" x14ac:dyDescent="0.4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4.25" hidden="1" x14ac:dyDescent="0.4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4.25" hidden="1" x14ac:dyDescent="0.4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4.25" hidden="1" x14ac:dyDescent="0.4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4.25" hidden="1" x14ac:dyDescent="0.4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4.25" hidden="1" x14ac:dyDescent="0.4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4.25" hidden="1" x14ac:dyDescent="0.4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4.25" hidden="1" x14ac:dyDescent="0.4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4.25" hidden="1" x14ac:dyDescent="0.4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4.25" hidden="1" x14ac:dyDescent="0.4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4.25" hidden="1" x14ac:dyDescent="0.4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4.25" hidden="1" x14ac:dyDescent="0.4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4.25" hidden="1" x14ac:dyDescent="0.4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4.25" hidden="1" x14ac:dyDescent="0.4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4.25" hidden="1" x14ac:dyDescent="0.4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4.25" hidden="1" x14ac:dyDescent="0.4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4.25" hidden="1" x14ac:dyDescent="0.4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4.25" hidden="1" x14ac:dyDescent="0.4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4.25" hidden="1" x14ac:dyDescent="0.4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4.25" hidden="1" x14ac:dyDescent="0.4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4.25" hidden="1" x14ac:dyDescent="0.4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4.25" hidden="1" x14ac:dyDescent="0.4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4.25" hidden="1" x14ac:dyDescent="0.4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4.25" hidden="1" x14ac:dyDescent="0.4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4.25" hidden="1" x14ac:dyDescent="0.4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4.25" hidden="1" x14ac:dyDescent="0.4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4.25" hidden="1" x14ac:dyDescent="0.4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4.25" hidden="1" x14ac:dyDescent="0.4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4.25" hidden="1" x14ac:dyDescent="0.4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4.25" hidden="1" x14ac:dyDescent="0.4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4.25" hidden="1" x14ac:dyDescent="0.4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4.25" hidden="1" x14ac:dyDescent="0.4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4.25" hidden="1" x14ac:dyDescent="0.4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4.25" hidden="1" x14ac:dyDescent="0.4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4.25" hidden="1" x14ac:dyDescent="0.4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4.25" hidden="1" x14ac:dyDescent="0.4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4.25" hidden="1" x14ac:dyDescent="0.4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4.25" hidden="1" x14ac:dyDescent="0.4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4.25" hidden="1" x14ac:dyDescent="0.4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4.25" hidden="1" x14ac:dyDescent="0.4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4.25" hidden="1" x14ac:dyDescent="0.4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4.25" hidden="1" x14ac:dyDescent="0.4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4.25" hidden="1" x14ac:dyDescent="0.4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4.25" hidden="1" x14ac:dyDescent="0.4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4.25" hidden="1" x14ac:dyDescent="0.4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4.25" hidden="1" x14ac:dyDescent="0.4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4.25" hidden="1" x14ac:dyDescent="0.4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4.25" hidden="1" x14ac:dyDescent="0.4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4.25" hidden="1" x14ac:dyDescent="0.4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4.25" hidden="1" x14ac:dyDescent="0.4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4.25" hidden="1" x14ac:dyDescent="0.4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4.25" hidden="1" x14ac:dyDescent="0.4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4.25" hidden="1" x14ac:dyDescent="0.4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4.25" hidden="1" x14ac:dyDescent="0.4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4.25" hidden="1" x14ac:dyDescent="0.4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4.25" hidden="1" x14ac:dyDescent="0.4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4.25" hidden="1" x14ac:dyDescent="0.4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4.25" hidden="1" x14ac:dyDescent="0.4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4.25" hidden="1" x14ac:dyDescent="0.4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4.25" hidden="1" x14ac:dyDescent="0.4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4.25" hidden="1" x14ac:dyDescent="0.4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4.25" hidden="1" x14ac:dyDescent="0.4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4.25" hidden="1" x14ac:dyDescent="0.4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4.25" hidden="1" x14ac:dyDescent="0.4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4.25" hidden="1" x14ac:dyDescent="0.4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4.25" hidden="1" x14ac:dyDescent="0.4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4.25" hidden="1" x14ac:dyDescent="0.4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4.25" hidden="1" x14ac:dyDescent="0.4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4.25" hidden="1" x14ac:dyDescent="0.4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4.25" hidden="1" x14ac:dyDescent="0.4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4.25" hidden="1" x14ac:dyDescent="0.4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4.25" hidden="1" x14ac:dyDescent="0.4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4.25" hidden="1" x14ac:dyDescent="0.4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4.25" hidden="1" x14ac:dyDescent="0.4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4.25" hidden="1" x14ac:dyDescent="0.4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4.25" hidden="1" x14ac:dyDescent="0.4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4.25" hidden="1" x14ac:dyDescent="0.4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4.25" hidden="1" x14ac:dyDescent="0.4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4.25" hidden="1" x14ac:dyDescent="0.4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4.25" hidden="1" x14ac:dyDescent="0.4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4.25" hidden="1" x14ac:dyDescent="0.4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4.25" hidden="1" x14ac:dyDescent="0.4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4.25" hidden="1" x14ac:dyDescent="0.4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4.25" hidden="1" x14ac:dyDescent="0.4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4.25" hidden="1" x14ac:dyDescent="0.4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4.25" hidden="1" x14ac:dyDescent="0.4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4.25" hidden="1" x14ac:dyDescent="0.4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4.25" hidden="1" x14ac:dyDescent="0.4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4.25" hidden="1" x14ac:dyDescent="0.4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4.25" hidden="1" x14ac:dyDescent="0.4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4.25" hidden="1" x14ac:dyDescent="0.4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4.25" hidden="1" x14ac:dyDescent="0.4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4.25" hidden="1" x14ac:dyDescent="0.4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4.25" hidden="1" x14ac:dyDescent="0.4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4.25" hidden="1" x14ac:dyDescent="0.4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4.25" hidden="1" x14ac:dyDescent="0.4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4.25" hidden="1" x14ac:dyDescent="0.4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4.25" hidden="1" x14ac:dyDescent="0.4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4.25" hidden="1" x14ac:dyDescent="0.4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4.25" hidden="1" x14ac:dyDescent="0.4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4.25" hidden="1" x14ac:dyDescent="0.4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4.25" hidden="1" x14ac:dyDescent="0.4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4.25" hidden="1" x14ac:dyDescent="0.4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4.25" hidden="1" x14ac:dyDescent="0.4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4.25" hidden="1" x14ac:dyDescent="0.4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4.25" hidden="1" x14ac:dyDescent="0.4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4.25" hidden="1" x14ac:dyDescent="0.4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4.25" hidden="1" x14ac:dyDescent="0.4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4.25" hidden="1" x14ac:dyDescent="0.4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4.25" hidden="1" x14ac:dyDescent="0.4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4.25" hidden="1" x14ac:dyDescent="0.4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4.25" hidden="1" x14ac:dyDescent="0.4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4.25" hidden="1" x14ac:dyDescent="0.4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4.25" hidden="1" x14ac:dyDescent="0.4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4.25" hidden="1" x14ac:dyDescent="0.4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4.25" hidden="1" x14ac:dyDescent="0.4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4.25" hidden="1" x14ac:dyDescent="0.4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4.25" hidden="1" x14ac:dyDescent="0.4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4.25" hidden="1" x14ac:dyDescent="0.4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4.25" hidden="1" x14ac:dyDescent="0.4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4.25" hidden="1" x14ac:dyDescent="0.4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4.25" hidden="1" x14ac:dyDescent="0.4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4.25" hidden="1" x14ac:dyDescent="0.4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4.25" hidden="1" x14ac:dyDescent="0.4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4.25" hidden="1" x14ac:dyDescent="0.4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4.25" hidden="1" x14ac:dyDescent="0.4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4.25" hidden="1" x14ac:dyDescent="0.4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4.25" hidden="1" x14ac:dyDescent="0.4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4.25" hidden="1" x14ac:dyDescent="0.4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4.25" hidden="1" x14ac:dyDescent="0.4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4.25" hidden="1" x14ac:dyDescent="0.4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4.25" hidden="1" x14ac:dyDescent="0.4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4.25" hidden="1" x14ac:dyDescent="0.4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4.25" hidden="1" x14ac:dyDescent="0.4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4.25" hidden="1" x14ac:dyDescent="0.4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4.25" hidden="1" x14ac:dyDescent="0.4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4.25" hidden="1" x14ac:dyDescent="0.4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4.25" hidden="1" x14ac:dyDescent="0.4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4.25" hidden="1" x14ac:dyDescent="0.4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4.25" hidden="1" x14ac:dyDescent="0.4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4.25" hidden="1" x14ac:dyDescent="0.4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4.25" hidden="1" x14ac:dyDescent="0.4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4.25" hidden="1" x14ac:dyDescent="0.4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4.25" hidden="1" x14ac:dyDescent="0.4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4.25" hidden="1" x14ac:dyDescent="0.4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4.25" hidden="1" x14ac:dyDescent="0.4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4.25" hidden="1" x14ac:dyDescent="0.4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4.25" hidden="1" x14ac:dyDescent="0.4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4.25" hidden="1" x14ac:dyDescent="0.4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4.25" hidden="1" x14ac:dyDescent="0.4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4.25" hidden="1" x14ac:dyDescent="0.4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4.25" hidden="1" x14ac:dyDescent="0.4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4.25" hidden="1" x14ac:dyDescent="0.4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4.25" hidden="1" x14ac:dyDescent="0.4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4.25" hidden="1" x14ac:dyDescent="0.4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4.25" hidden="1" x14ac:dyDescent="0.4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4.25" hidden="1" x14ac:dyDescent="0.4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4.25" hidden="1" x14ac:dyDescent="0.4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4.25" hidden="1" x14ac:dyDescent="0.4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4.25" hidden="1" x14ac:dyDescent="0.4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4.25" hidden="1" x14ac:dyDescent="0.4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4.25" hidden="1" x14ac:dyDescent="0.4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4.25" hidden="1" x14ac:dyDescent="0.4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4.25" hidden="1" x14ac:dyDescent="0.4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4.25" hidden="1" x14ac:dyDescent="0.4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4.25" hidden="1" x14ac:dyDescent="0.4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4.25" hidden="1" x14ac:dyDescent="0.4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4.25" hidden="1" x14ac:dyDescent="0.4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4.25" hidden="1" x14ac:dyDescent="0.4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4.25" hidden="1" x14ac:dyDescent="0.4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4.25" hidden="1" x14ac:dyDescent="0.4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4.25" hidden="1" x14ac:dyDescent="0.4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4.25" hidden="1" x14ac:dyDescent="0.4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4.25" hidden="1" x14ac:dyDescent="0.45">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4.25" hidden="1" x14ac:dyDescent="0.45">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4.25" hidden="1" x14ac:dyDescent="0.45">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4.25" hidden="1" x14ac:dyDescent="0.45">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4.25" hidden="1" x14ac:dyDescent="0.45">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4.25" hidden="1" x14ac:dyDescent="0.45">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4.25" hidden="1" x14ac:dyDescent="0.45">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4.25" hidden="1" x14ac:dyDescent="0.45">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4.25" hidden="1" x14ac:dyDescent="0.45">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4.25" hidden="1" x14ac:dyDescent="0.4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4.25" hidden="1" x14ac:dyDescent="0.45">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4.25" hidden="1" x14ac:dyDescent="0.45">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4.25" hidden="1" x14ac:dyDescent="0.45">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4.25" hidden="1" x14ac:dyDescent="0.45">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4.25" hidden="1" x14ac:dyDescent="0.45">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4.25" hidden="1" x14ac:dyDescent="0.45">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4.25" hidden="1" x14ac:dyDescent="0.45">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4.25" hidden="1" x14ac:dyDescent="0.45">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4.25" hidden="1" x14ac:dyDescent="0.45">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4.25" hidden="1" x14ac:dyDescent="0.4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4.25" hidden="1" x14ac:dyDescent="0.45">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4.25" hidden="1" x14ac:dyDescent="0.45">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4.25" hidden="1" x14ac:dyDescent="0.45">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4.25" hidden="1" x14ac:dyDescent="0.45">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4.25" hidden="1" x14ac:dyDescent="0.45">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4.25" hidden="1" x14ac:dyDescent="0.45">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4.25" hidden="1" x14ac:dyDescent="0.45">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4.25" hidden="1" x14ac:dyDescent="0.45">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4.25" hidden="1" x14ac:dyDescent="0.45">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4.25" hidden="1" x14ac:dyDescent="0.4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4.25" hidden="1" x14ac:dyDescent="0.45">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4.25" hidden="1" x14ac:dyDescent="0.45">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4.25" hidden="1" x14ac:dyDescent="0.45">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4.25" hidden="1" x14ac:dyDescent="0.45">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4.25" hidden="1" x14ac:dyDescent="0.45">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4.25" hidden="1" x14ac:dyDescent="0.45">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4.25" hidden="1" x14ac:dyDescent="0.45">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4.25" hidden="1" x14ac:dyDescent="0.45">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4.25" hidden="1" x14ac:dyDescent="0.45">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4.25" hidden="1" x14ac:dyDescent="0.4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4.25" hidden="1" x14ac:dyDescent="0.45">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4.25" hidden="1" x14ac:dyDescent="0.45">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4.25" hidden="1" x14ac:dyDescent="0.45">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4.25" hidden="1" x14ac:dyDescent="0.45">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4.25" hidden="1" x14ac:dyDescent="0.45">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4.25" hidden="1" x14ac:dyDescent="0.45">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4.25" hidden="1" x14ac:dyDescent="0.45">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4.25" hidden="1" x14ac:dyDescent="0.45">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4.25" hidden="1" x14ac:dyDescent="0.45">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4.25" hidden="1" x14ac:dyDescent="0.4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4.25" hidden="1" x14ac:dyDescent="0.45">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4.25" hidden="1" x14ac:dyDescent="0.45">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4.25" hidden="1" x14ac:dyDescent="0.45">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4.25" hidden="1" x14ac:dyDescent="0.45">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4.25" hidden="1" x14ac:dyDescent="0.45">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4.25" hidden="1" x14ac:dyDescent="0.45">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4.25" hidden="1" x14ac:dyDescent="0.45">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4.25" hidden="1" x14ac:dyDescent="0.45">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4.25" hidden="1" x14ac:dyDescent="0.45">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4.25" hidden="1" x14ac:dyDescent="0.4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4.25" hidden="1" x14ac:dyDescent="0.45">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4.25" hidden="1" x14ac:dyDescent="0.45">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4.25" hidden="1" x14ac:dyDescent="0.45">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4.25" hidden="1" x14ac:dyDescent="0.45">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4.25" hidden="1" x14ac:dyDescent="0.45">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4.25" hidden="1" x14ac:dyDescent="0.45">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4.25" hidden="1" x14ac:dyDescent="0.45">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4.25" hidden="1" x14ac:dyDescent="0.45">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4.25" hidden="1" x14ac:dyDescent="0.45">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4.25" hidden="1" x14ac:dyDescent="0.4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4.25" hidden="1" x14ac:dyDescent="0.45">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4.25" hidden="1" x14ac:dyDescent="0.45">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4.25" hidden="1" x14ac:dyDescent="0.45">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4.25" hidden="1" x14ac:dyDescent="0.45">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4.25" hidden="1" x14ac:dyDescent="0.45">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4.25" hidden="1" x14ac:dyDescent="0.45">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4.25" hidden="1" x14ac:dyDescent="0.45">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4.25" hidden="1" x14ac:dyDescent="0.45">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4.25" hidden="1" x14ac:dyDescent="0.45">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4.25" hidden="1" x14ac:dyDescent="0.4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4.25" hidden="1" x14ac:dyDescent="0.45">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4.25" hidden="1" x14ac:dyDescent="0.45">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4.25" hidden="1" x14ac:dyDescent="0.45">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4.25" hidden="1" x14ac:dyDescent="0.45">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4.25" hidden="1" x14ac:dyDescent="0.45">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4.25" hidden="1" x14ac:dyDescent="0.45">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4.25" hidden="1" x14ac:dyDescent="0.45">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4.25" hidden="1" x14ac:dyDescent="0.45">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4.25" hidden="1" x14ac:dyDescent="0.45">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4.25" hidden="1" x14ac:dyDescent="0.4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4.25" hidden="1" x14ac:dyDescent="0.45">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4.25" hidden="1" x14ac:dyDescent="0.45">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4.25" hidden="1" x14ac:dyDescent="0.45">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4.25" hidden="1" x14ac:dyDescent="0.45">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4.25" hidden="1" x14ac:dyDescent="0.45">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4.25" hidden="1" x14ac:dyDescent="0.45">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4.25" hidden="1" x14ac:dyDescent="0.45">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4.25" hidden="1" x14ac:dyDescent="0.45">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4.25" hidden="1" x14ac:dyDescent="0.45">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4.25" hidden="1" x14ac:dyDescent="0.4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4.25" hidden="1" x14ac:dyDescent="0.45">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4.25" hidden="1" x14ac:dyDescent="0.45">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4.25" hidden="1" x14ac:dyDescent="0.45">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4.25" hidden="1" x14ac:dyDescent="0.45">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4.25" hidden="1" x14ac:dyDescent="0.45">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4.25" hidden="1" x14ac:dyDescent="0.45">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4.25" hidden="1" x14ac:dyDescent="0.45">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4.25" hidden="1" x14ac:dyDescent="0.45">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4.25" hidden="1" x14ac:dyDescent="0.45">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4.25" hidden="1" x14ac:dyDescent="0.4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4.25" hidden="1" x14ac:dyDescent="0.45">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4.25" hidden="1" x14ac:dyDescent="0.45">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4.25" hidden="1" x14ac:dyDescent="0.45">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4.25" hidden="1" x14ac:dyDescent="0.45">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4.25" hidden="1" x14ac:dyDescent="0.45">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4.25" hidden="1" x14ac:dyDescent="0.45">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4.25" hidden="1" x14ac:dyDescent="0.45">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4.25" hidden="1" x14ac:dyDescent="0.45">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4.25" hidden="1" x14ac:dyDescent="0.45">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4.25" hidden="1" x14ac:dyDescent="0.4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4.25" hidden="1" x14ac:dyDescent="0.45">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4.25" hidden="1" x14ac:dyDescent="0.45">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4.25" hidden="1" x14ac:dyDescent="0.45">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4.25" hidden="1" x14ac:dyDescent="0.45">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4.25" hidden="1" x14ac:dyDescent="0.45">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row r="1001" spans="1:26" ht="14.25" hidden="1" x14ac:dyDescent="0.45">
      <c r="A1001" s="42"/>
      <c r="B1001" s="42"/>
      <c r="C1001" s="42"/>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c r="Z1001" s="42"/>
    </row>
    <row r="1002" spans="1:26" ht="14.25" hidden="1" x14ac:dyDescent="0.45">
      <c r="A1002" s="42"/>
      <c r="B1002" s="42"/>
      <c r="C1002" s="42"/>
      <c r="D1002" s="42"/>
      <c r="E1002" s="42"/>
      <c r="F1002" s="42"/>
      <c r="G1002" s="42"/>
      <c r="H1002" s="42"/>
      <c r="I1002" s="42"/>
      <c r="J1002" s="42"/>
      <c r="K1002" s="42"/>
      <c r="L1002" s="42"/>
      <c r="M1002" s="42"/>
      <c r="N1002" s="42"/>
      <c r="O1002" s="42"/>
      <c r="P1002" s="42"/>
      <c r="Q1002" s="42"/>
      <c r="R1002" s="42"/>
      <c r="S1002" s="42"/>
      <c r="T1002" s="42"/>
      <c r="U1002" s="42"/>
      <c r="V1002" s="42"/>
      <c r="W1002" s="42"/>
      <c r="X1002" s="42"/>
      <c r="Y1002" s="42"/>
      <c r="Z1002" s="42"/>
    </row>
    <row r="1003" spans="1:26" ht="14.25" hidden="1" x14ac:dyDescent="0.45">
      <c r="A1003" s="42"/>
      <c r="B1003" s="42"/>
      <c r="C1003" s="42"/>
      <c r="D1003" s="42"/>
      <c r="E1003" s="42"/>
      <c r="F1003" s="42"/>
      <c r="G1003" s="42"/>
      <c r="H1003" s="42"/>
      <c r="I1003" s="42"/>
      <c r="J1003" s="42"/>
      <c r="K1003" s="42"/>
      <c r="L1003" s="42"/>
      <c r="M1003" s="42"/>
      <c r="N1003" s="42"/>
      <c r="O1003" s="42"/>
      <c r="P1003" s="42"/>
      <c r="Q1003" s="42"/>
      <c r="R1003" s="42"/>
      <c r="S1003" s="42"/>
      <c r="T1003" s="42"/>
      <c r="U1003" s="42"/>
      <c r="V1003" s="42"/>
      <c r="W1003" s="42"/>
      <c r="X1003" s="42"/>
      <c r="Y1003" s="42"/>
      <c r="Z1003" s="42"/>
    </row>
    <row r="1004" spans="1:26" ht="14.25" hidden="1" x14ac:dyDescent="0.45">
      <c r="A1004" s="42"/>
      <c r="B1004" s="42"/>
      <c r="C1004" s="42"/>
      <c r="D1004" s="42"/>
      <c r="E1004" s="42"/>
      <c r="F1004" s="42"/>
      <c r="G1004" s="42"/>
      <c r="H1004" s="42"/>
      <c r="I1004" s="42"/>
      <c r="J1004" s="42"/>
      <c r="K1004" s="42"/>
      <c r="L1004" s="42"/>
      <c r="M1004" s="42"/>
      <c r="N1004" s="42"/>
      <c r="O1004" s="42"/>
      <c r="P1004" s="42"/>
      <c r="Q1004" s="42"/>
      <c r="R1004" s="42"/>
      <c r="S1004" s="42"/>
      <c r="T1004" s="42"/>
      <c r="U1004" s="42"/>
      <c r="V1004" s="42"/>
      <c r="W1004" s="42"/>
      <c r="X1004" s="42"/>
      <c r="Y1004" s="42"/>
      <c r="Z1004" s="42"/>
    </row>
    <row r="1005" spans="1:26" ht="14.25" hidden="1" x14ac:dyDescent="0.45">
      <c r="A1005" s="42"/>
      <c r="B1005" s="42"/>
      <c r="C1005" s="42"/>
      <c r="D1005" s="42"/>
      <c r="E1005" s="42"/>
      <c r="F1005" s="42"/>
      <c r="G1005" s="42"/>
      <c r="H1005" s="42"/>
      <c r="I1005" s="42"/>
      <c r="J1005" s="42"/>
      <c r="K1005" s="42"/>
      <c r="L1005" s="42"/>
      <c r="M1005" s="42"/>
      <c r="N1005" s="42"/>
      <c r="O1005" s="42"/>
      <c r="P1005" s="42"/>
      <c r="Q1005" s="42"/>
      <c r="R1005" s="42"/>
      <c r="S1005" s="42"/>
      <c r="T1005" s="42"/>
      <c r="U1005" s="42"/>
      <c r="V1005" s="42"/>
      <c r="W1005" s="42"/>
      <c r="X1005" s="42"/>
      <c r="Y1005" s="42"/>
      <c r="Z1005" s="42"/>
    </row>
    <row r="1006" spans="1:26" ht="14.25" hidden="1" x14ac:dyDescent="0.45">
      <c r="A1006" s="42"/>
      <c r="B1006" s="42"/>
      <c r="C1006" s="42"/>
      <c r="D1006" s="42"/>
      <c r="E1006" s="42"/>
      <c r="F1006" s="42"/>
      <c r="G1006" s="42"/>
      <c r="H1006" s="42"/>
      <c r="I1006" s="42"/>
      <c r="J1006" s="42"/>
      <c r="K1006" s="42"/>
      <c r="L1006" s="42"/>
      <c r="M1006" s="42"/>
      <c r="N1006" s="42"/>
      <c r="O1006" s="42"/>
      <c r="P1006" s="42"/>
      <c r="Q1006" s="42"/>
      <c r="R1006" s="42"/>
      <c r="S1006" s="42"/>
      <c r="T1006" s="42"/>
      <c r="U1006" s="42"/>
      <c r="V1006" s="42"/>
      <c r="W1006" s="42"/>
      <c r="X1006" s="42"/>
      <c r="Y1006" s="42"/>
      <c r="Z1006" s="42"/>
    </row>
    <row r="1007" spans="1:26" ht="14.25" hidden="1" x14ac:dyDescent="0.45">
      <c r="A1007" s="42"/>
      <c r="B1007" s="42"/>
      <c r="C1007" s="42"/>
      <c r="D1007" s="42"/>
      <c r="E1007" s="42"/>
      <c r="F1007" s="42"/>
      <c r="G1007" s="42"/>
      <c r="H1007" s="42"/>
      <c r="I1007" s="42"/>
      <c r="J1007" s="42"/>
      <c r="K1007" s="42"/>
      <c r="L1007" s="42"/>
      <c r="M1007" s="42"/>
      <c r="N1007" s="42"/>
      <c r="O1007" s="42"/>
      <c r="P1007" s="42"/>
      <c r="Q1007" s="42"/>
      <c r="R1007" s="42"/>
      <c r="S1007" s="42"/>
      <c r="T1007" s="42"/>
      <c r="U1007" s="42"/>
      <c r="V1007" s="42"/>
      <c r="W1007" s="42"/>
      <c r="X1007" s="42"/>
      <c r="Y1007" s="42"/>
      <c r="Z1007" s="42"/>
    </row>
    <row r="1008" spans="1:26" ht="14.25" hidden="1" x14ac:dyDescent="0.45">
      <c r="A1008" s="42"/>
      <c r="B1008" s="42"/>
      <c r="C1008" s="42"/>
      <c r="D1008" s="42"/>
      <c r="E1008" s="42"/>
      <c r="F1008" s="42"/>
      <c r="G1008" s="42"/>
      <c r="H1008" s="42"/>
      <c r="I1008" s="42"/>
      <c r="J1008" s="42"/>
      <c r="K1008" s="42"/>
      <c r="L1008" s="42"/>
      <c r="M1008" s="42"/>
      <c r="N1008" s="42"/>
      <c r="O1008" s="42"/>
      <c r="P1008" s="42"/>
      <c r="Q1008" s="42"/>
      <c r="R1008" s="42"/>
      <c r="S1008" s="42"/>
      <c r="T1008" s="42"/>
      <c r="U1008" s="42"/>
      <c r="V1008" s="42"/>
      <c r="W1008" s="42"/>
      <c r="X1008" s="42"/>
      <c r="Y1008" s="42"/>
      <c r="Z1008" s="42"/>
    </row>
    <row r="1009" spans="1:26" ht="14.25" hidden="1" x14ac:dyDescent="0.45">
      <c r="A1009" s="42"/>
      <c r="B1009" s="42"/>
      <c r="C1009" s="42"/>
      <c r="D1009" s="42"/>
      <c r="E1009" s="42"/>
      <c r="F1009" s="42"/>
      <c r="G1009" s="42"/>
      <c r="H1009" s="42"/>
      <c r="I1009" s="42"/>
      <c r="J1009" s="42"/>
      <c r="K1009" s="42"/>
      <c r="L1009" s="42"/>
      <c r="M1009" s="42"/>
      <c r="N1009" s="42"/>
      <c r="O1009" s="42"/>
      <c r="P1009" s="42"/>
      <c r="Q1009" s="42"/>
      <c r="R1009" s="42"/>
      <c r="S1009" s="42"/>
      <c r="T1009" s="42"/>
      <c r="U1009" s="42"/>
      <c r="V1009" s="42"/>
      <c r="W1009" s="42"/>
      <c r="X1009" s="42"/>
      <c r="Y1009" s="42"/>
      <c r="Z1009" s="42"/>
    </row>
    <row r="1010" spans="1:26" ht="14.25" hidden="1" x14ac:dyDescent="0.45">
      <c r="A1010" s="42"/>
      <c r="B1010" s="42"/>
      <c r="C1010" s="42"/>
      <c r="D1010" s="42"/>
      <c r="E1010" s="42"/>
      <c r="F1010" s="42"/>
      <c r="G1010" s="42"/>
      <c r="H1010" s="42"/>
      <c r="I1010" s="42"/>
      <c r="J1010" s="42"/>
      <c r="K1010" s="42"/>
      <c r="L1010" s="42"/>
      <c r="M1010" s="42"/>
      <c r="N1010" s="42"/>
      <c r="O1010" s="42"/>
      <c r="P1010" s="42"/>
      <c r="Q1010" s="42"/>
      <c r="R1010" s="42"/>
      <c r="S1010" s="42"/>
      <c r="T1010" s="42"/>
      <c r="U1010" s="42"/>
      <c r="V1010" s="42"/>
      <c r="W1010" s="42"/>
      <c r="X1010" s="42"/>
      <c r="Y1010" s="42"/>
      <c r="Z1010" s="42"/>
    </row>
    <row r="1011" spans="1:26" ht="14.25" hidden="1" x14ac:dyDescent="0.45">
      <c r="A1011" s="42"/>
      <c r="B1011" s="42"/>
      <c r="C1011" s="42"/>
      <c r="D1011" s="42"/>
      <c r="E1011" s="42"/>
      <c r="F1011" s="42"/>
      <c r="G1011" s="42"/>
      <c r="H1011" s="42"/>
      <c r="I1011" s="42"/>
      <c r="J1011" s="42"/>
      <c r="K1011" s="42"/>
      <c r="L1011" s="42"/>
      <c r="M1011" s="42"/>
      <c r="N1011" s="42"/>
      <c r="O1011" s="42"/>
      <c r="P1011" s="42"/>
      <c r="Q1011" s="42"/>
      <c r="R1011" s="42"/>
      <c r="S1011" s="42"/>
      <c r="T1011" s="42"/>
      <c r="U1011" s="42"/>
      <c r="V1011" s="42"/>
      <c r="W1011" s="42"/>
      <c r="X1011" s="42"/>
      <c r="Y1011" s="42"/>
      <c r="Z1011" s="42"/>
    </row>
    <row r="1012" spans="1:26" ht="14.25" hidden="1" x14ac:dyDescent="0.45">
      <c r="A1012" s="42"/>
      <c r="B1012" s="42"/>
      <c r="C1012" s="42"/>
      <c r="D1012" s="42"/>
      <c r="E1012" s="42"/>
      <c r="F1012" s="42"/>
      <c r="G1012" s="42"/>
      <c r="H1012" s="42"/>
      <c r="I1012" s="42"/>
      <c r="J1012" s="42"/>
      <c r="K1012" s="42"/>
      <c r="L1012" s="42"/>
      <c r="M1012" s="42"/>
      <c r="N1012" s="42"/>
      <c r="O1012" s="42"/>
      <c r="P1012" s="42"/>
      <c r="Q1012" s="42"/>
      <c r="R1012" s="42"/>
      <c r="S1012" s="42"/>
      <c r="T1012" s="42"/>
      <c r="U1012" s="42"/>
      <c r="V1012" s="42"/>
      <c r="W1012" s="42"/>
      <c r="X1012" s="42"/>
      <c r="Y1012" s="42"/>
      <c r="Z1012" s="42"/>
    </row>
    <row r="1013" spans="1:26" ht="14.25" hidden="1" x14ac:dyDescent="0.45">
      <c r="A1013" s="42"/>
      <c r="B1013" s="42"/>
      <c r="C1013" s="42"/>
      <c r="D1013" s="42"/>
      <c r="E1013" s="42"/>
      <c r="F1013" s="42"/>
      <c r="G1013" s="42"/>
      <c r="H1013" s="42"/>
      <c r="I1013" s="42"/>
      <c r="J1013" s="42"/>
      <c r="K1013" s="42"/>
      <c r="L1013" s="42"/>
      <c r="M1013" s="42"/>
      <c r="N1013" s="42"/>
      <c r="O1013" s="42"/>
      <c r="P1013" s="42"/>
      <c r="Q1013" s="42"/>
      <c r="R1013" s="42"/>
      <c r="S1013" s="42"/>
      <c r="T1013" s="42"/>
      <c r="U1013" s="42"/>
      <c r="V1013" s="42"/>
      <c r="W1013" s="42"/>
      <c r="X1013" s="42"/>
      <c r="Y1013" s="42"/>
      <c r="Z1013" s="42"/>
    </row>
    <row r="1014" spans="1:26" ht="14.25" hidden="1" x14ac:dyDescent="0.45">
      <c r="A1014" s="42"/>
      <c r="B1014" s="42"/>
      <c r="C1014" s="42"/>
      <c r="D1014" s="42"/>
      <c r="E1014" s="42"/>
      <c r="F1014" s="42"/>
      <c r="G1014" s="42"/>
      <c r="H1014" s="42"/>
      <c r="I1014" s="42"/>
      <c r="J1014" s="42"/>
      <c r="K1014" s="42"/>
      <c r="L1014" s="42"/>
      <c r="M1014" s="42"/>
      <c r="N1014" s="42"/>
      <c r="O1014" s="42"/>
      <c r="P1014" s="42"/>
      <c r="Q1014" s="42"/>
      <c r="R1014" s="42"/>
      <c r="S1014" s="42"/>
      <c r="T1014" s="42"/>
      <c r="U1014" s="42"/>
      <c r="V1014" s="42"/>
      <c r="W1014" s="42"/>
      <c r="X1014" s="42"/>
      <c r="Y1014" s="42"/>
      <c r="Z1014" s="42"/>
    </row>
    <row r="1015" spans="1:26" ht="14.25" hidden="1" x14ac:dyDescent="0.45">
      <c r="A1015" s="42"/>
      <c r="B1015" s="42"/>
      <c r="C1015" s="42"/>
      <c r="D1015" s="42"/>
      <c r="E1015" s="42"/>
      <c r="F1015" s="42"/>
      <c r="G1015" s="42"/>
      <c r="H1015" s="42"/>
      <c r="I1015" s="42"/>
      <c r="J1015" s="42"/>
      <c r="K1015" s="42"/>
      <c r="L1015" s="42"/>
      <c r="M1015" s="42"/>
      <c r="N1015" s="42"/>
      <c r="O1015" s="42"/>
      <c r="P1015" s="42"/>
      <c r="Q1015" s="42"/>
      <c r="R1015" s="42"/>
      <c r="S1015" s="42"/>
      <c r="T1015" s="42"/>
      <c r="U1015" s="42"/>
      <c r="V1015" s="42"/>
      <c r="W1015" s="42"/>
      <c r="X1015" s="42"/>
      <c r="Y1015" s="42"/>
      <c r="Z1015" s="42"/>
    </row>
    <row r="1016" spans="1:26" ht="14.25" hidden="1" x14ac:dyDescent="0.45">
      <c r="A1016" s="42"/>
      <c r="B1016" s="42"/>
      <c r="C1016" s="42"/>
      <c r="D1016" s="42"/>
      <c r="E1016" s="42"/>
      <c r="F1016" s="42"/>
      <c r="G1016" s="42"/>
      <c r="H1016" s="42"/>
      <c r="I1016" s="42"/>
      <c r="J1016" s="42"/>
      <c r="K1016" s="42"/>
      <c r="L1016" s="42"/>
      <c r="M1016" s="42"/>
      <c r="N1016" s="42"/>
      <c r="O1016" s="42"/>
      <c r="P1016" s="42"/>
      <c r="Q1016" s="42"/>
      <c r="R1016" s="42"/>
      <c r="S1016" s="42"/>
      <c r="T1016" s="42"/>
      <c r="U1016" s="42"/>
      <c r="V1016" s="42"/>
      <c r="W1016" s="42"/>
      <c r="X1016" s="42"/>
      <c r="Y1016" s="42"/>
      <c r="Z1016" s="42"/>
    </row>
    <row r="1017" spans="1:26" ht="14.25" hidden="1" x14ac:dyDescent="0.45">
      <c r="A1017" s="42"/>
      <c r="B1017" s="42"/>
      <c r="C1017" s="42"/>
      <c r="D1017" s="42"/>
      <c r="E1017" s="42"/>
      <c r="F1017" s="42"/>
      <c r="G1017" s="42"/>
      <c r="H1017" s="42"/>
      <c r="I1017" s="42"/>
      <c r="J1017" s="42"/>
      <c r="K1017" s="42"/>
      <c r="L1017" s="42"/>
      <c r="M1017" s="42"/>
      <c r="N1017" s="42"/>
      <c r="O1017" s="42"/>
      <c r="P1017" s="42"/>
      <c r="Q1017" s="42"/>
      <c r="R1017" s="42"/>
      <c r="S1017" s="42"/>
      <c r="T1017" s="42"/>
      <c r="U1017" s="42"/>
      <c r="V1017" s="42"/>
      <c r="W1017" s="42"/>
      <c r="X1017" s="42"/>
      <c r="Y1017" s="42"/>
      <c r="Z1017" s="42"/>
    </row>
    <row r="1018" spans="1:26" ht="14.25" hidden="1" x14ac:dyDescent="0.45">
      <c r="A1018" s="42"/>
      <c r="B1018" s="42"/>
      <c r="C1018" s="42"/>
      <c r="D1018" s="42"/>
      <c r="E1018" s="42"/>
      <c r="F1018" s="42"/>
      <c r="G1018" s="42"/>
      <c r="H1018" s="42"/>
      <c r="I1018" s="42"/>
      <c r="J1018" s="42"/>
      <c r="K1018" s="42"/>
      <c r="L1018" s="42"/>
      <c r="M1018" s="42"/>
      <c r="N1018" s="42"/>
      <c r="O1018" s="42"/>
      <c r="P1018" s="42"/>
      <c r="Q1018" s="42"/>
      <c r="R1018" s="42"/>
      <c r="S1018" s="42"/>
      <c r="T1018" s="42"/>
      <c r="U1018" s="42"/>
      <c r="V1018" s="42"/>
      <c r="W1018" s="42"/>
      <c r="X1018" s="42"/>
      <c r="Y1018" s="42"/>
      <c r="Z1018" s="42"/>
    </row>
    <row r="1019" spans="1:26" ht="14.25" hidden="1" x14ac:dyDescent="0.45">
      <c r="A1019" s="42"/>
      <c r="B1019" s="42"/>
      <c r="C1019" s="42"/>
      <c r="D1019" s="42"/>
      <c r="E1019" s="42"/>
      <c r="F1019" s="42"/>
      <c r="G1019" s="42"/>
      <c r="H1019" s="42"/>
      <c r="I1019" s="42"/>
      <c r="J1019" s="42"/>
      <c r="K1019" s="42"/>
      <c r="L1019" s="42"/>
      <c r="M1019" s="42"/>
      <c r="N1019" s="42"/>
      <c r="O1019" s="42"/>
      <c r="P1019" s="42"/>
      <c r="Q1019" s="42"/>
      <c r="R1019" s="42"/>
      <c r="S1019" s="42"/>
      <c r="T1019" s="42"/>
      <c r="U1019" s="42"/>
      <c r="V1019" s="42"/>
      <c r="W1019" s="42"/>
      <c r="X1019" s="42"/>
      <c r="Y1019" s="42"/>
      <c r="Z1019" s="42"/>
    </row>
    <row r="1020" spans="1:26" ht="14.25" hidden="1" x14ac:dyDescent="0.45">
      <c r="A1020" s="42"/>
      <c r="B1020" s="42"/>
      <c r="C1020" s="42"/>
      <c r="D1020" s="42"/>
      <c r="E1020" s="42"/>
      <c r="F1020" s="42"/>
      <c r="G1020" s="42"/>
      <c r="H1020" s="42"/>
      <c r="I1020" s="42"/>
      <c r="J1020" s="42"/>
      <c r="K1020" s="42"/>
      <c r="L1020" s="42"/>
      <c r="M1020" s="42"/>
      <c r="N1020" s="42"/>
      <c r="O1020" s="42"/>
      <c r="P1020" s="42"/>
      <c r="Q1020" s="42"/>
      <c r="R1020" s="42"/>
      <c r="S1020" s="42"/>
      <c r="T1020" s="42"/>
      <c r="U1020" s="42"/>
      <c r="V1020" s="42"/>
      <c r="W1020" s="42"/>
      <c r="X1020" s="42"/>
      <c r="Y1020" s="42"/>
      <c r="Z1020" s="42"/>
    </row>
    <row r="1021" spans="1:26" ht="14.25" hidden="1" x14ac:dyDescent="0.45">
      <c r="A1021" s="42"/>
      <c r="B1021" s="42"/>
      <c r="C1021" s="42"/>
      <c r="D1021" s="42"/>
      <c r="E1021" s="42"/>
      <c r="F1021" s="42"/>
      <c r="G1021" s="42"/>
      <c r="H1021" s="42"/>
      <c r="I1021" s="42"/>
      <c r="J1021" s="42"/>
      <c r="K1021" s="42"/>
      <c r="L1021" s="42"/>
      <c r="M1021" s="42"/>
      <c r="N1021" s="42"/>
      <c r="O1021" s="42"/>
      <c r="P1021" s="42"/>
      <c r="Q1021" s="42"/>
      <c r="R1021" s="42"/>
      <c r="S1021" s="42"/>
      <c r="T1021" s="42"/>
      <c r="U1021" s="42"/>
      <c r="V1021" s="42"/>
      <c r="W1021" s="42"/>
      <c r="X1021" s="42"/>
      <c r="Y1021" s="42"/>
      <c r="Z1021" s="42"/>
    </row>
    <row r="1022" spans="1:26" ht="14.25" hidden="1" x14ac:dyDescent="0.45">
      <c r="A1022" s="42"/>
      <c r="B1022" s="42"/>
      <c r="C1022" s="42"/>
      <c r="D1022" s="42"/>
      <c r="E1022" s="42"/>
      <c r="F1022" s="42"/>
      <c r="G1022" s="42"/>
      <c r="H1022" s="42"/>
      <c r="I1022" s="42"/>
      <c r="J1022" s="42"/>
      <c r="K1022" s="42"/>
      <c r="L1022" s="42"/>
      <c r="M1022" s="42"/>
      <c r="N1022" s="42"/>
      <c r="O1022" s="42"/>
      <c r="P1022" s="42"/>
      <c r="Q1022" s="42"/>
      <c r="R1022" s="42"/>
      <c r="S1022" s="42"/>
      <c r="T1022" s="42"/>
      <c r="U1022" s="42"/>
      <c r="V1022" s="42"/>
      <c r="W1022" s="42"/>
      <c r="X1022" s="42"/>
      <c r="Y1022" s="42"/>
      <c r="Z1022" s="42"/>
    </row>
    <row r="1023" spans="1:26" ht="14.25" hidden="1" x14ac:dyDescent="0.45">
      <c r="A1023" s="42"/>
      <c r="B1023" s="42"/>
      <c r="C1023" s="42"/>
      <c r="D1023" s="42"/>
      <c r="E1023" s="42"/>
      <c r="F1023" s="42"/>
      <c r="G1023" s="42"/>
      <c r="H1023" s="42"/>
      <c r="I1023" s="42"/>
      <c r="J1023" s="42"/>
      <c r="K1023" s="42"/>
      <c r="L1023" s="42"/>
      <c r="M1023" s="42"/>
      <c r="N1023" s="42"/>
      <c r="O1023" s="42"/>
      <c r="P1023" s="42"/>
      <c r="Q1023" s="42"/>
      <c r="R1023" s="42"/>
      <c r="S1023" s="42"/>
      <c r="T1023" s="42"/>
      <c r="U1023" s="42"/>
      <c r="V1023" s="42"/>
      <c r="W1023" s="42"/>
      <c r="X1023" s="42"/>
      <c r="Y1023" s="42"/>
      <c r="Z1023" s="42"/>
    </row>
    <row r="1024" spans="1:26" ht="14.25" hidden="1" x14ac:dyDescent="0.45">
      <c r="A1024" s="42"/>
      <c r="B1024" s="42"/>
      <c r="C1024" s="42"/>
      <c r="D1024" s="42"/>
      <c r="E1024" s="42"/>
      <c r="F1024" s="42"/>
      <c r="G1024" s="42"/>
      <c r="H1024" s="42"/>
      <c r="I1024" s="42"/>
      <c r="J1024" s="42"/>
      <c r="K1024" s="42"/>
      <c r="L1024" s="42"/>
      <c r="M1024" s="42"/>
      <c r="N1024" s="42"/>
      <c r="O1024" s="42"/>
      <c r="P1024" s="42"/>
      <c r="Q1024" s="42"/>
      <c r="R1024" s="42"/>
      <c r="S1024" s="42"/>
      <c r="T1024" s="42"/>
      <c r="U1024" s="42"/>
      <c r="V1024" s="42"/>
      <c r="W1024" s="42"/>
      <c r="X1024" s="42"/>
      <c r="Y1024" s="42"/>
      <c r="Z1024" s="42"/>
    </row>
    <row r="1025" spans="1:26" ht="14.25" hidden="1" x14ac:dyDescent="0.45">
      <c r="A1025" s="42"/>
      <c r="B1025" s="42"/>
      <c r="C1025" s="42"/>
      <c r="D1025" s="42"/>
      <c r="E1025" s="42"/>
      <c r="F1025" s="42"/>
      <c r="G1025" s="42"/>
      <c r="H1025" s="42"/>
      <c r="I1025" s="42"/>
      <c r="J1025" s="42"/>
      <c r="K1025" s="42"/>
      <c r="L1025" s="42"/>
      <c r="M1025" s="42"/>
      <c r="N1025" s="42"/>
      <c r="O1025" s="42"/>
      <c r="P1025" s="42"/>
      <c r="Q1025" s="42"/>
      <c r="R1025" s="42"/>
      <c r="S1025" s="42"/>
      <c r="T1025" s="42"/>
      <c r="U1025" s="42"/>
      <c r="V1025" s="42"/>
      <c r="W1025" s="42"/>
      <c r="X1025" s="42"/>
      <c r="Y1025" s="42"/>
      <c r="Z1025" s="42"/>
    </row>
    <row r="1026" spans="1:26" ht="14.25" hidden="1" x14ac:dyDescent="0.45">
      <c r="A1026" s="42"/>
      <c r="B1026" s="42"/>
      <c r="C1026" s="42"/>
      <c r="D1026" s="42"/>
      <c r="E1026" s="42"/>
      <c r="F1026" s="42"/>
      <c r="G1026" s="42"/>
      <c r="H1026" s="42"/>
      <c r="I1026" s="42"/>
      <c r="J1026" s="42"/>
      <c r="K1026" s="42"/>
      <c r="L1026" s="42"/>
      <c r="M1026" s="42"/>
      <c r="N1026" s="42"/>
      <c r="O1026" s="42"/>
      <c r="P1026" s="42"/>
      <c r="Q1026" s="42"/>
      <c r="R1026" s="42"/>
      <c r="S1026" s="42"/>
      <c r="T1026" s="42"/>
      <c r="U1026" s="42"/>
      <c r="V1026" s="42"/>
      <c r="W1026" s="42"/>
      <c r="X1026" s="42"/>
      <c r="Y1026" s="42"/>
      <c r="Z1026" s="42"/>
    </row>
    <row r="1027" spans="1:26" ht="14.25" hidden="1" x14ac:dyDescent="0.45">
      <c r="A1027" s="42"/>
      <c r="B1027" s="42"/>
      <c r="C1027" s="42"/>
      <c r="D1027" s="42"/>
      <c r="E1027" s="42"/>
      <c r="F1027" s="42"/>
      <c r="G1027" s="42"/>
      <c r="H1027" s="42"/>
      <c r="I1027" s="42"/>
      <c r="J1027" s="42"/>
      <c r="K1027" s="42"/>
      <c r="L1027" s="42"/>
      <c r="M1027" s="42"/>
      <c r="N1027" s="42"/>
      <c r="O1027" s="42"/>
      <c r="P1027" s="42"/>
      <c r="Q1027" s="42"/>
      <c r="R1027" s="42"/>
      <c r="S1027" s="42"/>
      <c r="T1027" s="42"/>
      <c r="U1027" s="42"/>
      <c r="V1027" s="42"/>
      <c r="W1027" s="42"/>
      <c r="X1027" s="42"/>
      <c r="Y1027" s="42"/>
      <c r="Z1027" s="42"/>
    </row>
    <row r="1028" spans="1:26" ht="14.25" hidden="1" x14ac:dyDescent="0.45">
      <c r="A1028" s="42"/>
      <c r="B1028" s="42"/>
      <c r="C1028" s="42"/>
      <c r="D1028" s="42"/>
      <c r="E1028" s="42"/>
      <c r="F1028" s="42"/>
      <c r="G1028" s="42"/>
      <c r="H1028" s="42"/>
      <c r="I1028" s="42"/>
      <c r="J1028" s="42"/>
      <c r="K1028" s="42"/>
      <c r="L1028" s="42"/>
      <c r="M1028" s="42"/>
      <c r="N1028" s="42"/>
      <c r="O1028" s="42"/>
      <c r="P1028" s="42"/>
      <c r="Q1028" s="42"/>
      <c r="R1028" s="42"/>
      <c r="S1028" s="42"/>
      <c r="T1028" s="42"/>
      <c r="U1028" s="42"/>
      <c r="V1028" s="42"/>
      <c r="W1028" s="42"/>
      <c r="X1028" s="42"/>
      <c r="Y1028" s="42"/>
      <c r="Z1028" s="42"/>
    </row>
    <row r="1029" spans="1:26" ht="14.25" hidden="1" x14ac:dyDescent="0.45">
      <c r="A1029" s="42"/>
      <c r="B1029" s="42"/>
      <c r="C1029" s="42"/>
      <c r="D1029" s="42"/>
      <c r="E1029" s="42"/>
      <c r="F1029" s="42"/>
      <c r="G1029" s="42"/>
      <c r="H1029" s="42"/>
      <c r="I1029" s="42"/>
      <c r="J1029" s="42"/>
      <c r="K1029" s="42"/>
      <c r="L1029" s="42"/>
      <c r="M1029" s="42"/>
      <c r="N1029" s="42"/>
      <c r="O1029" s="42"/>
      <c r="P1029" s="42"/>
      <c r="Q1029" s="42"/>
      <c r="R1029" s="42"/>
      <c r="S1029" s="42"/>
      <c r="T1029" s="42"/>
      <c r="U1029" s="42"/>
      <c r="V1029" s="42"/>
      <c r="W1029" s="42"/>
      <c r="X1029" s="42"/>
      <c r="Y1029" s="42"/>
      <c r="Z1029" s="42"/>
    </row>
    <row r="1030" spans="1:26" ht="14.25" hidden="1" x14ac:dyDescent="0.45">
      <c r="A1030" s="42"/>
      <c r="B1030" s="42"/>
      <c r="C1030" s="42"/>
      <c r="D1030" s="42"/>
      <c r="E1030" s="42"/>
      <c r="F1030" s="42"/>
      <c r="G1030" s="42"/>
      <c r="H1030" s="42"/>
      <c r="I1030" s="42"/>
      <c r="J1030" s="42"/>
      <c r="K1030" s="42"/>
      <c r="L1030" s="42"/>
      <c r="M1030" s="42"/>
      <c r="N1030" s="42"/>
      <c r="O1030" s="42"/>
      <c r="P1030" s="42"/>
      <c r="Q1030" s="42"/>
      <c r="R1030" s="42"/>
      <c r="S1030" s="42"/>
      <c r="T1030" s="42"/>
      <c r="U1030" s="42"/>
      <c r="V1030" s="42"/>
      <c r="W1030" s="42"/>
      <c r="X1030" s="42"/>
      <c r="Y1030" s="42"/>
      <c r="Z1030" s="42"/>
    </row>
    <row r="1031" spans="1:26" ht="14.25" hidden="1" x14ac:dyDescent="0.45">
      <c r="A1031" s="42"/>
      <c r="B1031" s="42"/>
      <c r="C1031" s="42"/>
      <c r="D1031" s="42"/>
      <c r="E1031" s="42"/>
      <c r="F1031" s="42"/>
      <c r="G1031" s="42"/>
      <c r="H1031" s="42"/>
      <c r="I1031" s="42"/>
      <c r="J1031" s="42"/>
      <c r="K1031" s="42"/>
      <c r="L1031" s="42"/>
      <c r="M1031" s="42"/>
      <c r="N1031" s="42"/>
      <c r="O1031" s="42"/>
      <c r="P1031" s="42"/>
      <c r="Q1031" s="42"/>
      <c r="R1031" s="42"/>
      <c r="S1031" s="42"/>
      <c r="T1031" s="42"/>
      <c r="U1031" s="42"/>
      <c r="V1031" s="42"/>
      <c r="W1031" s="42"/>
      <c r="X1031" s="42"/>
      <c r="Y1031" s="42"/>
      <c r="Z1031" s="42"/>
    </row>
    <row r="1032" spans="1:26" ht="14.25" hidden="1" x14ac:dyDescent="0.45">
      <c r="A1032" s="42"/>
      <c r="B1032" s="42"/>
      <c r="C1032" s="42"/>
      <c r="D1032" s="42"/>
      <c r="E1032" s="42"/>
      <c r="F1032" s="42"/>
      <c r="G1032" s="42"/>
      <c r="H1032" s="42"/>
      <c r="I1032" s="42"/>
      <c r="J1032" s="42"/>
      <c r="K1032" s="42"/>
      <c r="L1032" s="42"/>
      <c r="M1032" s="42"/>
      <c r="N1032" s="42"/>
      <c r="O1032" s="42"/>
      <c r="P1032" s="42"/>
      <c r="Q1032" s="42"/>
      <c r="R1032" s="42"/>
      <c r="S1032" s="42"/>
      <c r="T1032" s="42"/>
      <c r="U1032" s="42"/>
      <c r="V1032" s="42"/>
      <c r="W1032" s="42"/>
      <c r="X1032" s="42"/>
      <c r="Y1032" s="42"/>
      <c r="Z1032" s="42"/>
    </row>
    <row r="1033" spans="1:26" ht="14.25" hidden="1" x14ac:dyDescent="0.45">
      <c r="A1033" s="42"/>
      <c r="B1033" s="42"/>
      <c r="C1033" s="42"/>
      <c r="D1033" s="42"/>
      <c r="E1033" s="42"/>
      <c r="F1033" s="42"/>
      <c r="G1033" s="42"/>
      <c r="H1033" s="42"/>
      <c r="I1033" s="42"/>
      <c r="J1033" s="42"/>
      <c r="K1033" s="42"/>
      <c r="L1033" s="42"/>
      <c r="M1033" s="42"/>
      <c r="N1033" s="42"/>
      <c r="O1033" s="42"/>
      <c r="P1033" s="42"/>
      <c r="Q1033" s="42"/>
      <c r="R1033" s="42"/>
      <c r="S1033" s="42"/>
      <c r="T1033" s="42"/>
      <c r="U1033" s="42"/>
      <c r="V1033" s="42"/>
      <c r="W1033" s="42"/>
      <c r="X1033" s="42"/>
      <c r="Y1033" s="42"/>
      <c r="Z1033" s="42"/>
    </row>
    <row r="1034" spans="1:26" ht="14.25" hidden="1" x14ac:dyDescent="0.45">
      <c r="A1034" s="42"/>
      <c r="B1034" s="42"/>
      <c r="C1034" s="42"/>
      <c r="D1034" s="42"/>
      <c r="E1034" s="42"/>
      <c r="F1034" s="42"/>
      <c r="G1034" s="42"/>
      <c r="H1034" s="42"/>
      <c r="I1034" s="42"/>
      <c r="J1034" s="42"/>
      <c r="K1034" s="42"/>
      <c r="L1034" s="42"/>
      <c r="M1034" s="42"/>
      <c r="N1034" s="42"/>
      <c r="O1034" s="42"/>
      <c r="P1034" s="42"/>
      <c r="Q1034" s="42"/>
      <c r="R1034" s="42"/>
      <c r="S1034" s="42"/>
      <c r="T1034" s="42"/>
      <c r="U1034" s="42"/>
      <c r="V1034" s="42"/>
      <c r="W1034" s="42"/>
      <c r="X1034" s="42"/>
      <c r="Y1034" s="42"/>
      <c r="Z1034" s="42"/>
    </row>
    <row r="1035" spans="1:26" ht="14.25" hidden="1" x14ac:dyDescent="0.45">
      <c r="A1035" s="42"/>
      <c r="B1035" s="42"/>
      <c r="C1035" s="42"/>
      <c r="D1035" s="42"/>
      <c r="E1035" s="42"/>
      <c r="F1035" s="42"/>
      <c r="G1035" s="42"/>
      <c r="H1035" s="42"/>
      <c r="I1035" s="42"/>
      <c r="J1035" s="42"/>
      <c r="K1035" s="42"/>
      <c r="L1035" s="42"/>
      <c r="M1035" s="42"/>
      <c r="N1035" s="42"/>
      <c r="O1035" s="42"/>
      <c r="P1035" s="42"/>
      <c r="Q1035" s="42"/>
      <c r="R1035" s="42"/>
      <c r="S1035" s="42"/>
      <c r="T1035" s="42"/>
      <c r="U1035" s="42"/>
      <c r="V1035" s="42"/>
      <c r="W1035" s="42"/>
      <c r="X1035" s="42"/>
      <c r="Y1035" s="42"/>
      <c r="Z1035" s="42"/>
    </row>
    <row r="1036" spans="1:26" ht="14.25" hidden="1" x14ac:dyDescent="0.45">
      <c r="A1036" s="42"/>
      <c r="B1036" s="42"/>
      <c r="C1036" s="42"/>
      <c r="D1036" s="42"/>
      <c r="E1036" s="42"/>
      <c r="F1036" s="42"/>
      <c r="G1036" s="42"/>
      <c r="H1036" s="42"/>
      <c r="I1036" s="42"/>
      <c r="J1036" s="42"/>
      <c r="K1036" s="42"/>
      <c r="L1036" s="42"/>
      <c r="M1036" s="42"/>
      <c r="N1036" s="42"/>
      <c r="O1036" s="42"/>
      <c r="P1036" s="42"/>
      <c r="Q1036" s="42"/>
      <c r="R1036" s="42"/>
      <c r="S1036" s="42"/>
      <c r="T1036" s="42"/>
      <c r="U1036" s="42"/>
      <c r="V1036" s="42"/>
      <c r="W1036" s="42"/>
      <c r="X1036" s="42"/>
      <c r="Y1036" s="42"/>
      <c r="Z1036" s="42"/>
    </row>
    <row r="1037" spans="1:26" ht="14.25" hidden="1" x14ac:dyDescent="0.45">
      <c r="A1037" s="42"/>
      <c r="B1037" s="42"/>
      <c r="C1037" s="42"/>
      <c r="D1037" s="42"/>
      <c r="E1037" s="42"/>
      <c r="F1037" s="42"/>
      <c r="G1037" s="42"/>
      <c r="H1037" s="42"/>
      <c r="I1037" s="42"/>
      <c r="J1037" s="42"/>
      <c r="K1037" s="42"/>
      <c r="L1037" s="42"/>
      <c r="M1037" s="42"/>
      <c r="N1037" s="42"/>
      <c r="O1037" s="42"/>
      <c r="P1037" s="42"/>
      <c r="Q1037" s="42"/>
      <c r="R1037" s="42"/>
      <c r="S1037" s="42"/>
      <c r="T1037" s="42"/>
      <c r="U1037" s="42"/>
      <c r="V1037" s="42"/>
      <c r="W1037" s="42"/>
      <c r="X1037" s="42"/>
      <c r="Y1037" s="42"/>
      <c r="Z1037" s="42"/>
    </row>
    <row r="1038" spans="1:26" ht="14.25" hidden="1" x14ac:dyDescent="0.45">
      <c r="A1038" s="42"/>
      <c r="B1038" s="42"/>
      <c r="C1038" s="42"/>
      <c r="D1038" s="42"/>
      <c r="E1038" s="42"/>
      <c r="F1038" s="42"/>
      <c r="G1038" s="42"/>
      <c r="H1038" s="42"/>
      <c r="I1038" s="42"/>
      <c r="J1038" s="42"/>
      <c r="K1038" s="42"/>
      <c r="L1038" s="42"/>
      <c r="M1038" s="42"/>
      <c r="N1038" s="42"/>
      <c r="O1038" s="42"/>
      <c r="P1038" s="42"/>
      <c r="Q1038" s="42"/>
      <c r="R1038" s="42"/>
      <c r="S1038" s="42"/>
      <c r="T1038" s="42"/>
      <c r="U1038" s="42"/>
      <c r="V1038" s="42"/>
      <c r="W1038" s="42"/>
      <c r="X1038" s="42"/>
      <c r="Y1038" s="42"/>
      <c r="Z1038" s="42"/>
    </row>
    <row r="1039" spans="1:26" ht="14.25" hidden="1" x14ac:dyDescent="0.45">
      <c r="A1039" s="42"/>
      <c r="B1039" s="42"/>
      <c r="C1039" s="42"/>
      <c r="D1039" s="42"/>
      <c r="E1039" s="42"/>
      <c r="F1039" s="42"/>
      <c r="G1039" s="42"/>
      <c r="H1039" s="42"/>
      <c r="I1039" s="42"/>
      <c r="J1039" s="42"/>
      <c r="K1039" s="42"/>
      <c r="L1039" s="42"/>
      <c r="M1039" s="42"/>
      <c r="N1039" s="42"/>
      <c r="O1039" s="42"/>
      <c r="P1039" s="42"/>
      <c r="Q1039" s="42"/>
      <c r="R1039" s="42"/>
      <c r="S1039" s="42"/>
      <c r="T1039" s="42"/>
      <c r="U1039" s="42"/>
      <c r="V1039" s="42"/>
      <c r="W1039" s="42"/>
      <c r="X1039" s="42"/>
      <c r="Y1039" s="42"/>
      <c r="Z1039" s="42"/>
    </row>
    <row r="1040" spans="1:26" ht="14.25" hidden="1" x14ac:dyDescent="0.45">
      <c r="A1040" s="42"/>
      <c r="B1040" s="42"/>
      <c r="C1040" s="42"/>
      <c r="D1040" s="42"/>
      <c r="E1040" s="42"/>
      <c r="F1040" s="42"/>
      <c r="G1040" s="42"/>
      <c r="H1040" s="42"/>
      <c r="I1040" s="42"/>
      <c r="J1040" s="42"/>
      <c r="K1040" s="42"/>
      <c r="L1040" s="42"/>
      <c r="M1040" s="42"/>
      <c r="N1040" s="42"/>
      <c r="O1040" s="42"/>
      <c r="P1040" s="42"/>
      <c r="Q1040" s="42"/>
      <c r="R1040" s="42"/>
      <c r="S1040" s="42"/>
      <c r="T1040" s="42"/>
      <c r="U1040" s="42"/>
      <c r="V1040" s="42"/>
      <c r="W1040" s="42"/>
      <c r="X1040" s="42"/>
      <c r="Y1040" s="42"/>
      <c r="Z1040" s="42"/>
    </row>
    <row r="1041" spans="1:26" ht="14.25" hidden="1" x14ac:dyDescent="0.45">
      <c r="A1041" s="42"/>
      <c r="B1041" s="42"/>
      <c r="C1041" s="42"/>
      <c r="D1041" s="42"/>
      <c r="E1041" s="42"/>
      <c r="F1041" s="42"/>
      <c r="G1041" s="42"/>
      <c r="H1041" s="42"/>
      <c r="I1041" s="42"/>
      <c r="J1041" s="42"/>
      <c r="K1041" s="42"/>
      <c r="L1041" s="42"/>
      <c r="M1041" s="42"/>
      <c r="N1041" s="42"/>
      <c r="O1041" s="42"/>
      <c r="P1041" s="42"/>
      <c r="Q1041" s="42"/>
      <c r="R1041" s="42"/>
      <c r="S1041" s="42"/>
      <c r="T1041" s="42"/>
      <c r="U1041" s="42"/>
      <c r="V1041" s="42"/>
      <c r="W1041" s="42"/>
      <c r="X1041" s="42"/>
      <c r="Y1041" s="42"/>
      <c r="Z1041" s="42"/>
    </row>
    <row r="1042" spans="1:26" ht="14.25" hidden="1" x14ac:dyDescent="0.45">
      <c r="A1042" s="42"/>
      <c r="B1042" s="42"/>
      <c r="C1042" s="42"/>
      <c r="D1042" s="42"/>
      <c r="E1042" s="42"/>
      <c r="F1042" s="42"/>
      <c r="G1042" s="42"/>
      <c r="H1042" s="42"/>
      <c r="I1042" s="42"/>
      <c r="J1042" s="42"/>
      <c r="K1042" s="42"/>
      <c r="L1042" s="42"/>
      <c r="M1042" s="42"/>
      <c r="N1042" s="42"/>
      <c r="O1042" s="42"/>
      <c r="P1042" s="42"/>
      <c r="Q1042" s="42"/>
      <c r="R1042" s="42"/>
      <c r="S1042" s="42"/>
      <c r="T1042" s="42"/>
      <c r="U1042" s="42"/>
      <c r="V1042" s="42"/>
      <c r="W1042" s="42"/>
      <c r="X1042" s="42"/>
      <c r="Y1042" s="42"/>
      <c r="Z1042" s="42"/>
    </row>
    <row r="1043" spans="1:26" ht="14.25" hidden="1" x14ac:dyDescent="0.45">
      <c r="A1043" s="42"/>
      <c r="B1043" s="42"/>
      <c r="C1043" s="42"/>
      <c r="D1043" s="42"/>
      <c r="E1043" s="42"/>
      <c r="F1043" s="42"/>
      <c r="G1043" s="42"/>
      <c r="H1043" s="42"/>
      <c r="I1043" s="42"/>
      <c r="J1043" s="42"/>
      <c r="K1043" s="42"/>
      <c r="L1043" s="42"/>
      <c r="M1043" s="42"/>
      <c r="N1043" s="42"/>
      <c r="O1043" s="42"/>
      <c r="P1043" s="42"/>
      <c r="Q1043" s="42"/>
      <c r="R1043" s="42"/>
      <c r="S1043" s="42"/>
      <c r="T1043" s="42"/>
      <c r="U1043" s="42"/>
      <c r="V1043" s="42"/>
      <c r="W1043" s="42"/>
      <c r="X1043" s="42"/>
      <c r="Y1043" s="42"/>
      <c r="Z1043" s="42"/>
    </row>
    <row r="1044" spans="1:26" ht="14.25" hidden="1" x14ac:dyDescent="0.45">
      <c r="A1044" s="42"/>
      <c r="B1044" s="42"/>
      <c r="C1044" s="42"/>
      <c r="D1044" s="42"/>
      <c r="E1044" s="42"/>
      <c r="F1044" s="42"/>
      <c r="G1044" s="42"/>
      <c r="H1044" s="42"/>
      <c r="I1044" s="42"/>
      <c r="J1044" s="42"/>
      <c r="K1044" s="42"/>
      <c r="L1044" s="42"/>
      <c r="M1044" s="42"/>
      <c r="N1044" s="42"/>
      <c r="O1044" s="42"/>
      <c r="P1044" s="42"/>
      <c r="Q1044" s="42"/>
      <c r="R1044" s="42"/>
      <c r="S1044" s="42"/>
      <c r="T1044" s="42"/>
      <c r="U1044" s="42"/>
      <c r="V1044" s="42"/>
      <c r="W1044" s="42"/>
      <c r="X1044" s="42"/>
      <c r="Y1044" s="42"/>
      <c r="Z1044" s="42"/>
    </row>
    <row r="1045" spans="1:26" ht="14.25" hidden="1" x14ac:dyDescent="0.45">
      <c r="A1045" s="42"/>
      <c r="B1045" s="42"/>
      <c r="C1045" s="42"/>
      <c r="D1045" s="42"/>
      <c r="E1045" s="42"/>
      <c r="F1045" s="42"/>
      <c r="G1045" s="42"/>
      <c r="H1045" s="42"/>
      <c r="I1045" s="42"/>
      <c r="J1045" s="42"/>
      <c r="K1045" s="42"/>
      <c r="L1045" s="42"/>
      <c r="M1045" s="42"/>
      <c r="N1045" s="42"/>
      <c r="O1045" s="42"/>
      <c r="P1045" s="42"/>
      <c r="Q1045" s="42"/>
      <c r="R1045" s="42"/>
      <c r="S1045" s="42"/>
      <c r="T1045" s="42"/>
      <c r="U1045" s="42"/>
      <c r="V1045" s="42"/>
      <c r="W1045" s="42"/>
      <c r="X1045" s="42"/>
      <c r="Y1045" s="42"/>
      <c r="Z1045" s="42"/>
    </row>
    <row r="1046" spans="1:26" ht="14.25" hidden="1" x14ac:dyDescent="0.45">
      <c r="A1046" s="42"/>
      <c r="B1046" s="42"/>
      <c r="C1046" s="42"/>
      <c r="D1046" s="42"/>
      <c r="E1046" s="42"/>
      <c r="F1046" s="42"/>
      <c r="G1046" s="42"/>
      <c r="H1046" s="42"/>
      <c r="I1046" s="42"/>
      <c r="J1046" s="42"/>
      <c r="K1046" s="42"/>
      <c r="L1046" s="42"/>
      <c r="M1046" s="42"/>
      <c r="N1046" s="42"/>
      <c r="O1046" s="42"/>
      <c r="P1046" s="42"/>
      <c r="Q1046" s="42"/>
      <c r="R1046" s="42"/>
      <c r="S1046" s="42"/>
      <c r="T1046" s="42"/>
      <c r="U1046" s="42"/>
      <c r="V1046" s="42"/>
      <c r="W1046" s="42"/>
      <c r="X1046" s="42"/>
      <c r="Y1046" s="42"/>
      <c r="Z1046" s="42"/>
    </row>
    <row r="1047" spans="1:26" ht="14.25" hidden="1" x14ac:dyDescent="0.45">
      <c r="A1047" s="42"/>
      <c r="B1047" s="42"/>
      <c r="C1047" s="42"/>
      <c r="D1047" s="42"/>
      <c r="E1047" s="42"/>
      <c r="F1047" s="42"/>
      <c r="G1047" s="42"/>
      <c r="H1047" s="42"/>
      <c r="I1047" s="42"/>
      <c r="J1047" s="42"/>
      <c r="K1047" s="42"/>
      <c r="L1047" s="42"/>
      <c r="M1047" s="42"/>
      <c r="N1047" s="42"/>
      <c r="O1047" s="42"/>
      <c r="P1047" s="42"/>
      <c r="Q1047" s="42"/>
      <c r="R1047" s="42"/>
      <c r="S1047" s="42"/>
      <c r="T1047" s="42"/>
      <c r="U1047" s="42"/>
      <c r="V1047" s="42"/>
      <c r="W1047" s="42"/>
      <c r="X1047" s="42"/>
      <c r="Y1047" s="42"/>
      <c r="Z1047" s="42"/>
    </row>
    <row r="1048" spans="1:26" ht="14.25" hidden="1" x14ac:dyDescent="0.45">
      <c r="A1048" s="42"/>
      <c r="B1048" s="42"/>
      <c r="C1048" s="42"/>
      <c r="D1048" s="42"/>
      <c r="E1048" s="42"/>
      <c r="F1048" s="42"/>
      <c r="G1048" s="42"/>
      <c r="H1048" s="42"/>
      <c r="I1048" s="42"/>
      <c r="J1048" s="42"/>
      <c r="K1048" s="42"/>
      <c r="L1048" s="42"/>
      <c r="M1048" s="42"/>
      <c r="N1048" s="42"/>
      <c r="O1048" s="42"/>
      <c r="P1048" s="42"/>
      <c r="Q1048" s="42"/>
      <c r="R1048" s="42"/>
      <c r="S1048" s="42"/>
      <c r="T1048" s="42"/>
      <c r="U1048" s="42"/>
      <c r="V1048" s="42"/>
      <c r="W1048" s="42"/>
      <c r="X1048" s="42"/>
      <c r="Y1048" s="42"/>
      <c r="Z1048" s="42"/>
    </row>
    <row r="1049" spans="1:26" ht="14.25" hidden="1" x14ac:dyDescent="0.45">
      <c r="A1049" s="42"/>
      <c r="B1049" s="42"/>
      <c r="C1049" s="42"/>
      <c r="D1049" s="42"/>
      <c r="E1049" s="42"/>
      <c r="F1049" s="42"/>
      <c r="G1049" s="42"/>
      <c r="H1049" s="42"/>
      <c r="I1049" s="42"/>
      <c r="J1049" s="42"/>
      <c r="K1049" s="42"/>
      <c r="L1049" s="42"/>
      <c r="M1049" s="42"/>
      <c r="N1049" s="42"/>
      <c r="O1049" s="42"/>
      <c r="P1049" s="42"/>
      <c r="Q1049" s="42"/>
      <c r="R1049" s="42"/>
      <c r="S1049" s="42"/>
      <c r="T1049" s="42"/>
      <c r="U1049" s="42"/>
      <c r="V1049" s="42"/>
      <c r="W1049" s="42"/>
      <c r="X1049" s="42"/>
      <c r="Y1049" s="42"/>
      <c r="Z1049" s="42"/>
    </row>
    <row r="1050" spans="1:26" ht="14.25" hidden="1" x14ac:dyDescent="0.45">
      <c r="A1050" s="42"/>
      <c r="B1050" s="42"/>
      <c r="C1050" s="42"/>
      <c r="D1050" s="42"/>
      <c r="E1050" s="42"/>
      <c r="F1050" s="42"/>
      <c r="G1050" s="42"/>
      <c r="H1050" s="42"/>
      <c r="I1050" s="42"/>
      <c r="J1050" s="42"/>
      <c r="K1050" s="42"/>
      <c r="L1050" s="42"/>
      <c r="M1050" s="42"/>
      <c r="N1050" s="42"/>
      <c r="O1050" s="42"/>
      <c r="P1050" s="42"/>
      <c r="Q1050" s="42"/>
      <c r="R1050" s="42"/>
      <c r="S1050" s="42"/>
      <c r="T1050" s="42"/>
      <c r="U1050" s="42"/>
      <c r="V1050" s="42"/>
      <c r="W1050" s="42"/>
      <c r="X1050" s="42"/>
      <c r="Y1050" s="42"/>
      <c r="Z1050" s="42"/>
    </row>
    <row r="1051" spans="1:26" ht="14.25" hidden="1" x14ac:dyDescent="0.45">
      <c r="A1051" s="42"/>
      <c r="B1051" s="42"/>
      <c r="C1051" s="42"/>
      <c r="D1051" s="42"/>
      <c r="E1051" s="42"/>
      <c r="F1051" s="42"/>
      <c r="G1051" s="42"/>
      <c r="H1051" s="42"/>
      <c r="I1051" s="42"/>
      <c r="J1051" s="42"/>
      <c r="K1051" s="42"/>
      <c r="L1051" s="42"/>
      <c r="M1051" s="42"/>
      <c r="N1051" s="42"/>
      <c r="O1051" s="42"/>
      <c r="P1051" s="42"/>
      <c r="Q1051" s="42"/>
      <c r="R1051" s="42"/>
      <c r="S1051" s="42"/>
      <c r="T1051" s="42"/>
      <c r="U1051" s="42"/>
      <c r="V1051" s="42"/>
      <c r="W1051" s="42"/>
      <c r="X1051" s="42"/>
      <c r="Y1051" s="42"/>
      <c r="Z1051" s="42"/>
    </row>
    <row r="1052" spans="1:26" ht="14.25" hidden="1" x14ac:dyDescent="0.45">
      <c r="A1052" s="42"/>
      <c r="B1052" s="42"/>
      <c r="C1052" s="42"/>
      <c r="D1052" s="42"/>
      <c r="E1052" s="42"/>
      <c r="F1052" s="42"/>
      <c r="G1052" s="42"/>
      <c r="H1052" s="42"/>
      <c r="I1052" s="42"/>
      <c r="J1052" s="42"/>
      <c r="K1052" s="42"/>
      <c r="L1052" s="42"/>
      <c r="M1052" s="42"/>
      <c r="N1052" s="42"/>
      <c r="O1052" s="42"/>
      <c r="P1052" s="42"/>
      <c r="Q1052" s="42"/>
      <c r="R1052" s="42"/>
      <c r="S1052" s="42"/>
      <c r="T1052" s="42"/>
      <c r="U1052" s="42"/>
      <c r="V1052" s="42"/>
      <c r="W1052" s="42"/>
      <c r="X1052" s="42"/>
      <c r="Y1052" s="42"/>
      <c r="Z1052" s="42"/>
    </row>
    <row r="1053" spans="1:26" ht="14.25" hidden="1" x14ac:dyDescent="0.45">
      <c r="A1053" s="42"/>
      <c r="B1053" s="42"/>
      <c r="C1053" s="42"/>
      <c r="D1053" s="42"/>
      <c r="E1053" s="42"/>
      <c r="F1053" s="42"/>
      <c r="G1053" s="42"/>
      <c r="H1053" s="42"/>
      <c r="I1053" s="42"/>
      <c r="J1053" s="42"/>
      <c r="K1053" s="42"/>
      <c r="L1053" s="42"/>
      <c r="M1053" s="42"/>
      <c r="N1053" s="42"/>
      <c r="O1053" s="42"/>
      <c r="P1053" s="42"/>
      <c r="Q1053" s="42"/>
      <c r="R1053" s="42"/>
      <c r="S1053" s="42"/>
      <c r="T1053" s="42"/>
      <c r="U1053" s="42"/>
      <c r="V1053" s="42"/>
      <c r="W1053" s="42"/>
      <c r="X1053" s="42"/>
      <c r="Y1053" s="42"/>
      <c r="Z1053" s="42"/>
    </row>
    <row r="1054" spans="1:26" ht="14.25" hidden="1" x14ac:dyDescent="0.45">
      <c r="A1054" s="42"/>
      <c r="B1054" s="42"/>
      <c r="C1054" s="42"/>
      <c r="D1054" s="42"/>
      <c r="E1054" s="42"/>
      <c r="F1054" s="42"/>
      <c r="G1054" s="42"/>
      <c r="H1054" s="42"/>
      <c r="I1054" s="42"/>
      <c r="J1054" s="42"/>
      <c r="K1054" s="42"/>
      <c r="L1054" s="42"/>
      <c r="M1054" s="42"/>
      <c r="N1054" s="42"/>
      <c r="O1054" s="42"/>
      <c r="P1054" s="42"/>
      <c r="Q1054" s="42"/>
      <c r="R1054" s="42"/>
      <c r="S1054" s="42"/>
      <c r="T1054" s="42"/>
      <c r="U1054" s="42"/>
      <c r="V1054" s="42"/>
      <c r="W1054" s="42"/>
      <c r="X1054" s="42"/>
      <c r="Y1054" s="42"/>
      <c r="Z1054" s="42"/>
    </row>
    <row r="1055" spans="1:26" ht="14.25" hidden="1" x14ac:dyDescent="0.45">
      <c r="A1055" s="42"/>
      <c r="B1055" s="42"/>
      <c r="C1055" s="42"/>
      <c r="D1055" s="42"/>
      <c r="E1055" s="42"/>
      <c r="F1055" s="42"/>
      <c r="G1055" s="42"/>
      <c r="H1055" s="42"/>
      <c r="I1055" s="42"/>
      <c r="J1055" s="42"/>
      <c r="K1055" s="42"/>
      <c r="L1055" s="42"/>
      <c r="M1055" s="42"/>
      <c r="N1055" s="42"/>
      <c r="O1055" s="42"/>
      <c r="P1055" s="42"/>
      <c r="Q1055" s="42"/>
      <c r="R1055" s="42"/>
      <c r="S1055" s="42"/>
      <c r="T1055" s="42"/>
      <c r="U1055" s="42"/>
      <c r="V1055" s="42"/>
      <c r="W1055" s="42"/>
      <c r="X1055" s="42"/>
      <c r="Y1055" s="42"/>
      <c r="Z1055" s="42"/>
    </row>
    <row r="1056" spans="1:26" ht="14.25" hidden="1" x14ac:dyDescent="0.45">
      <c r="A1056" s="42"/>
      <c r="B1056" s="42"/>
      <c r="C1056" s="42"/>
      <c r="D1056" s="42"/>
      <c r="E1056" s="42"/>
      <c r="F1056" s="42"/>
      <c r="G1056" s="42"/>
      <c r="H1056" s="42"/>
      <c r="I1056" s="42"/>
      <c r="J1056" s="42"/>
      <c r="K1056" s="42"/>
      <c r="L1056" s="42"/>
      <c r="M1056" s="42"/>
      <c r="N1056" s="42"/>
      <c r="O1056" s="42"/>
      <c r="P1056" s="42"/>
      <c r="Q1056" s="42"/>
      <c r="R1056" s="42"/>
      <c r="S1056" s="42"/>
      <c r="T1056" s="42"/>
      <c r="U1056" s="42"/>
      <c r="V1056" s="42"/>
      <c r="W1056" s="42"/>
      <c r="X1056" s="42"/>
      <c r="Y1056" s="42"/>
      <c r="Z1056" s="42"/>
    </row>
    <row r="1057" spans="1:26" ht="14.25" hidden="1" x14ac:dyDescent="0.45">
      <c r="A1057" s="42"/>
      <c r="B1057" s="42"/>
      <c r="C1057" s="42"/>
      <c r="D1057" s="42"/>
      <c r="E1057" s="42"/>
      <c r="F1057" s="42"/>
      <c r="G1057" s="42"/>
      <c r="H1057" s="42"/>
      <c r="I1057" s="42"/>
      <c r="J1057" s="42"/>
      <c r="K1057" s="42"/>
      <c r="L1057" s="42"/>
      <c r="M1057" s="42"/>
      <c r="N1057" s="42"/>
      <c r="O1057" s="42"/>
      <c r="P1057" s="42"/>
      <c r="Q1057" s="42"/>
      <c r="R1057" s="42"/>
      <c r="S1057" s="42"/>
      <c r="T1057" s="42"/>
      <c r="U1057" s="42"/>
      <c r="V1057" s="42"/>
      <c r="W1057" s="42"/>
      <c r="X1057" s="42"/>
      <c r="Y1057" s="42"/>
      <c r="Z1057" s="42"/>
    </row>
    <row r="1058" spans="1:26" ht="14.25" hidden="1" x14ac:dyDescent="0.45">
      <c r="A1058" s="42"/>
      <c r="B1058" s="42"/>
      <c r="C1058" s="42"/>
      <c r="D1058" s="42"/>
      <c r="E1058" s="42"/>
      <c r="F1058" s="42"/>
      <c r="G1058" s="42"/>
      <c r="H1058" s="42"/>
      <c r="I1058" s="42"/>
      <c r="J1058" s="42"/>
      <c r="K1058" s="42"/>
      <c r="L1058" s="42"/>
      <c r="M1058" s="42"/>
      <c r="N1058" s="42"/>
      <c r="O1058" s="42"/>
      <c r="P1058" s="42"/>
      <c r="Q1058" s="42"/>
      <c r="R1058" s="42"/>
      <c r="S1058" s="42"/>
      <c r="T1058" s="42"/>
      <c r="U1058" s="42"/>
      <c r="V1058" s="42"/>
      <c r="W1058" s="42"/>
      <c r="X1058" s="42"/>
      <c r="Y1058" s="42"/>
      <c r="Z1058" s="42"/>
    </row>
    <row r="1059" spans="1:26" ht="14.25" hidden="1" x14ac:dyDescent="0.45">
      <c r="A1059" s="42"/>
      <c r="B1059" s="42"/>
      <c r="C1059" s="42"/>
      <c r="D1059" s="42"/>
      <c r="E1059" s="42"/>
      <c r="F1059" s="42"/>
      <c r="G1059" s="42"/>
      <c r="H1059" s="42"/>
      <c r="I1059" s="42"/>
      <c r="J1059" s="42"/>
      <c r="K1059" s="42"/>
      <c r="L1059" s="42"/>
      <c r="M1059" s="42"/>
      <c r="N1059" s="42"/>
      <c r="O1059" s="42"/>
      <c r="P1059" s="42"/>
      <c r="Q1059" s="42"/>
      <c r="R1059" s="42"/>
      <c r="S1059" s="42"/>
      <c r="T1059" s="42"/>
      <c r="U1059" s="42"/>
      <c r="V1059" s="42"/>
      <c r="W1059" s="42"/>
      <c r="X1059" s="42"/>
      <c r="Y1059" s="42"/>
      <c r="Z1059" s="42"/>
    </row>
    <row r="1060" spans="1:26" ht="14.25" hidden="1" x14ac:dyDescent="0.45">
      <c r="A1060" s="42"/>
      <c r="B1060" s="42"/>
      <c r="C1060" s="42"/>
      <c r="D1060" s="42"/>
      <c r="E1060" s="42"/>
      <c r="F1060" s="42"/>
      <c r="G1060" s="42"/>
      <c r="H1060" s="42"/>
      <c r="I1060" s="42"/>
      <c r="J1060" s="42"/>
      <c r="K1060" s="42"/>
      <c r="L1060" s="42"/>
      <c r="M1060" s="42"/>
      <c r="N1060" s="42"/>
      <c r="O1060" s="42"/>
      <c r="P1060" s="42"/>
      <c r="Q1060" s="42"/>
      <c r="R1060" s="42"/>
      <c r="S1060" s="42"/>
      <c r="T1060" s="42"/>
      <c r="U1060" s="42"/>
      <c r="V1060" s="42"/>
      <c r="W1060" s="42"/>
      <c r="X1060" s="42"/>
      <c r="Y1060" s="42"/>
      <c r="Z1060" s="42"/>
    </row>
    <row r="1061" spans="1:26" ht="14.25" hidden="1" x14ac:dyDescent="0.45">
      <c r="A1061" s="42"/>
      <c r="B1061" s="42"/>
      <c r="C1061" s="42"/>
      <c r="D1061" s="42"/>
      <c r="E1061" s="42"/>
      <c r="F1061" s="42"/>
      <c r="G1061" s="42"/>
      <c r="H1061" s="42"/>
      <c r="I1061" s="42"/>
      <c r="J1061" s="42"/>
      <c r="K1061" s="42"/>
      <c r="L1061" s="42"/>
      <c r="M1061" s="42"/>
      <c r="N1061" s="42"/>
      <c r="O1061" s="42"/>
      <c r="P1061" s="42"/>
      <c r="Q1061" s="42"/>
      <c r="R1061" s="42"/>
      <c r="S1061" s="42"/>
      <c r="T1061" s="42"/>
      <c r="U1061" s="42"/>
      <c r="V1061" s="42"/>
      <c r="W1061" s="42"/>
      <c r="X1061" s="42"/>
      <c r="Y1061" s="42"/>
      <c r="Z1061" s="42"/>
    </row>
    <row r="1062" spans="1:26" ht="14.25" hidden="1" x14ac:dyDescent="0.45">
      <c r="A1062" s="42"/>
      <c r="B1062" s="42"/>
      <c r="C1062" s="42"/>
      <c r="D1062" s="42"/>
      <c r="E1062" s="42"/>
      <c r="F1062" s="42"/>
      <c r="G1062" s="42"/>
      <c r="H1062" s="42"/>
      <c r="I1062" s="42"/>
      <c r="J1062" s="42"/>
      <c r="K1062" s="42"/>
      <c r="L1062" s="42"/>
      <c r="M1062" s="42"/>
      <c r="N1062" s="42"/>
      <c r="O1062" s="42"/>
      <c r="P1062" s="42"/>
      <c r="Q1062" s="42"/>
      <c r="R1062" s="42"/>
      <c r="S1062" s="42"/>
      <c r="T1062" s="42"/>
      <c r="U1062" s="42"/>
      <c r="V1062" s="42"/>
      <c r="W1062" s="42"/>
      <c r="X1062" s="42"/>
      <c r="Y1062" s="42"/>
      <c r="Z1062" s="42"/>
    </row>
    <row r="1063" spans="1:26" ht="14.25" hidden="1" x14ac:dyDescent="0.45">
      <c r="A1063" s="42"/>
      <c r="B1063" s="42"/>
      <c r="C1063" s="42"/>
      <c r="D1063" s="42"/>
      <c r="E1063" s="42"/>
      <c r="F1063" s="42"/>
      <c r="G1063" s="42"/>
      <c r="H1063" s="42"/>
      <c r="I1063" s="42"/>
      <c r="J1063" s="42"/>
      <c r="K1063" s="42"/>
      <c r="L1063" s="42"/>
      <c r="M1063" s="42"/>
      <c r="N1063" s="42"/>
      <c r="O1063" s="42"/>
      <c r="P1063" s="42"/>
      <c r="Q1063" s="42"/>
      <c r="R1063" s="42"/>
      <c r="S1063" s="42"/>
      <c r="T1063" s="42"/>
      <c r="U1063" s="42"/>
      <c r="V1063" s="42"/>
      <c r="W1063" s="42"/>
      <c r="X1063" s="42"/>
      <c r="Y1063" s="42"/>
      <c r="Z1063" s="42"/>
    </row>
    <row r="1064" spans="1:26" ht="14.25" hidden="1" x14ac:dyDescent="0.45">
      <c r="A1064" s="42"/>
      <c r="B1064" s="42"/>
      <c r="C1064" s="42"/>
      <c r="D1064" s="42"/>
      <c r="E1064" s="42"/>
      <c r="F1064" s="42"/>
      <c r="G1064" s="42"/>
      <c r="H1064" s="42"/>
      <c r="I1064" s="42"/>
      <c r="J1064" s="42"/>
      <c r="K1064" s="42"/>
      <c r="L1064" s="42"/>
      <c r="M1064" s="42"/>
      <c r="N1064" s="42"/>
      <c r="O1064" s="42"/>
      <c r="P1064" s="42"/>
      <c r="Q1064" s="42"/>
      <c r="R1064" s="42"/>
      <c r="S1064" s="42"/>
      <c r="T1064" s="42"/>
      <c r="U1064" s="42"/>
      <c r="V1064" s="42"/>
      <c r="W1064" s="42"/>
      <c r="X1064" s="42"/>
      <c r="Y1064" s="42"/>
      <c r="Z1064" s="42"/>
    </row>
    <row r="1065" spans="1:26" ht="14.25" hidden="1" x14ac:dyDescent="0.45">
      <c r="A1065" s="42"/>
      <c r="B1065" s="42"/>
      <c r="C1065" s="42"/>
      <c r="D1065" s="42"/>
      <c r="E1065" s="42"/>
      <c r="F1065" s="42"/>
      <c r="G1065" s="42"/>
      <c r="H1065" s="42"/>
      <c r="I1065" s="42"/>
      <c r="J1065" s="42"/>
      <c r="K1065" s="42"/>
      <c r="L1065" s="42"/>
      <c r="M1065" s="42"/>
      <c r="N1065" s="42"/>
      <c r="O1065" s="42"/>
      <c r="P1065" s="42"/>
      <c r="Q1065" s="42"/>
      <c r="R1065" s="42"/>
      <c r="S1065" s="42"/>
      <c r="T1065" s="42"/>
      <c r="U1065" s="42"/>
      <c r="V1065" s="42"/>
      <c r="W1065" s="42"/>
      <c r="X1065" s="42"/>
      <c r="Y1065" s="42"/>
      <c r="Z1065" s="42"/>
    </row>
    <row r="1066" spans="1:26" ht="14.25" hidden="1" x14ac:dyDescent="0.45">
      <c r="A1066" s="42"/>
      <c r="B1066" s="42"/>
      <c r="C1066" s="42"/>
      <c r="D1066" s="42"/>
      <c r="E1066" s="42"/>
      <c r="F1066" s="42"/>
      <c r="G1066" s="42"/>
      <c r="H1066" s="42"/>
      <c r="I1066" s="42"/>
      <c r="J1066" s="42"/>
      <c r="K1066" s="42"/>
      <c r="L1066" s="42"/>
      <c r="M1066" s="42"/>
      <c r="N1066" s="42"/>
      <c r="O1066" s="42"/>
      <c r="P1066" s="42"/>
      <c r="Q1066" s="42"/>
      <c r="R1066" s="42"/>
      <c r="S1066" s="42"/>
      <c r="T1066" s="42"/>
      <c r="U1066" s="42"/>
      <c r="V1066" s="42"/>
      <c r="W1066" s="42"/>
      <c r="X1066" s="42"/>
      <c r="Y1066" s="42"/>
      <c r="Z1066" s="42"/>
    </row>
    <row r="1067" spans="1:26" ht="14.25" hidden="1" x14ac:dyDescent="0.45">
      <c r="A1067" s="42"/>
      <c r="B1067" s="42"/>
      <c r="C1067" s="42"/>
      <c r="D1067" s="42"/>
      <c r="E1067" s="42"/>
      <c r="F1067" s="42"/>
      <c r="G1067" s="42"/>
      <c r="H1067" s="42"/>
      <c r="I1067" s="42"/>
      <c r="J1067" s="42"/>
      <c r="K1067" s="42"/>
      <c r="L1067" s="42"/>
      <c r="M1067" s="42"/>
      <c r="N1067" s="42"/>
      <c r="O1067" s="42"/>
      <c r="P1067" s="42"/>
      <c r="Q1067" s="42"/>
      <c r="R1067" s="42"/>
      <c r="S1067" s="42"/>
      <c r="T1067" s="42"/>
      <c r="U1067" s="42"/>
      <c r="V1067" s="42"/>
      <c r="W1067" s="42"/>
      <c r="X1067" s="42"/>
      <c r="Y1067" s="42"/>
      <c r="Z1067" s="42"/>
    </row>
    <row r="1068" spans="1:26" ht="14.25" hidden="1" x14ac:dyDescent="0.45">
      <c r="A1068" s="42"/>
      <c r="B1068" s="42"/>
      <c r="C1068" s="42"/>
      <c r="D1068" s="42"/>
      <c r="E1068" s="42"/>
      <c r="F1068" s="42"/>
      <c r="G1068" s="42"/>
      <c r="H1068" s="42"/>
      <c r="I1068" s="42"/>
      <c r="J1068" s="42"/>
      <c r="K1068" s="42"/>
      <c r="L1068" s="42"/>
      <c r="M1068" s="42"/>
      <c r="N1068" s="42"/>
      <c r="O1068" s="42"/>
      <c r="P1068" s="42"/>
      <c r="Q1068" s="42"/>
      <c r="R1068" s="42"/>
      <c r="S1068" s="42"/>
      <c r="T1068" s="42"/>
      <c r="U1068" s="42"/>
      <c r="V1068" s="42"/>
      <c r="W1068" s="42"/>
      <c r="X1068" s="42"/>
      <c r="Y1068" s="42"/>
      <c r="Z1068" s="42"/>
    </row>
    <row r="1069" spans="1:26" ht="14.25" hidden="1" x14ac:dyDescent="0.45">
      <c r="A1069" s="42"/>
      <c r="B1069" s="42"/>
      <c r="C1069" s="42"/>
      <c r="D1069" s="42"/>
      <c r="E1069" s="42"/>
      <c r="F1069" s="42"/>
      <c r="G1069" s="42"/>
      <c r="H1069" s="42"/>
      <c r="I1069" s="42"/>
      <c r="J1069" s="42"/>
      <c r="K1069" s="42"/>
      <c r="L1069" s="42"/>
      <c r="M1069" s="42"/>
      <c r="N1069" s="42"/>
      <c r="O1069" s="42"/>
      <c r="P1069" s="42"/>
      <c r="Q1069" s="42"/>
      <c r="R1069" s="42"/>
      <c r="S1069" s="42"/>
      <c r="T1069" s="42"/>
      <c r="U1069" s="42"/>
      <c r="V1069" s="42"/>
      <c r="W1069" s="42"/>
      <c r="X1069" s="42"/>
      <c r="Y1069" s="42"/>
      <c r="Z1069" s="42"/>
    </row>
    <row r="1070" spans="1:26" ht="14.25" hidden="1" x14ac:dyDescent="0.45">
      <c r="A1070" s="42"/>
      <c r="B1070" s="42"/>
      <c r="C1070" s="42"/>
      <c r="D1070" s="42"/>
      <c r="E1070" s="42"/>
      <c r="F1070" s="42"/>
      <c r="G1070" s="42"/>
      <c r="H1070" s="42"/>
      <c r="I1070" s="42"/>
      <c r="J1070" s="42"/>
      <c r="K1070" s="42"/>
      <c r="L1070" s="42"/>
      <c r="M1070" s="42"/>
      <c r="N1070" s="42"/>
      <c r="O1070" s="42"/>
      <c r="P1070" s="42"/>
      <c r="Q1070" s="42"/>
      <c r="R1070" s="42"/>
      <c r="S1070" s="42"/>
      <c r="T1070" s="42"/>
      <c r="U1070" s="42"/>
      <c r="V1070" s="42"/>
      <c r="W1070" s="42"/>
      <c r="X1070" s="42"/>
      <c r="Y1070" s="42"/>
      <c r="Z1070" s="42"/>
    </row>
    <row r="1071" spans="1:26" ht="14.25" hidden="1" x14ac:dyDescent="0.45">
      <c r="A1071" s="42"/>
      <c r="B1071" s="42"/>
      <c r="C1071" s="42"/>
      <c r="D1071" s="42"/>
      <c r="E1071" s="42"/>
      <c r="F1071" s="42"/>
      <c r="G1071" s="42"/>
      <c r="H1071" s="42"/>
      <c r="I1071" s="42"/>
      <c r="J1071" s="42"/>
      <c r="K1071" s="42"/>
      <c r="L1071" s="42"/>
      <c r="M1071" s="42"/>
      <c r="N1071" s="42"/>
      <c r="O1071" s="42"/>
      <c r="P1071" s="42"/>
      <c r="Q1071" s="42"/>
      <c r="R1071" s="42"/>
      <c r="S1071" s="42"/>
      <c r="T1071" s="42"/>
      <c r="U1071" s="42"/>
      <c r="V1071" s="42"/>
      <c r="W1071" s="42"/>
      <c r="X1071" s="42"/>
      <c r="Y1071" s="42"/>
      <c r="Z1071" s="42"/>
    </row>
    <row r="1072" spans="1:26" ht="14.25" hidden="1" x14ac:dyDescent="0.45">
      <c r="A1072" s="42"/>
      <c r="B1072" s="42"/>
      <c r="C1072" s="42"/>
      <c r="D1072" s="42"/>
      <c r="E1072" s="42"/>
      <c r="F1072" s="42"/>
      <c r="G1072" s="42"/>
      <c r="H1072" s="42"/>
      <c r="I1072" s="42"/>
      <c r="J1072" s="42"/>
      <c r="K1072" s="42"/>
      <c r="L1072" s="42"/>
      <c r="M1072" s="42"/>
      <c r="N1072" s="42"/>
      <c r="O1072" s="42"/>
      <c r="P1072" s="42"/>
      <c r="Q1072" s="42"/>
      <c r="R1072" s="42"/>
      <c r="S1072" s="42"/>
      <c r="T1072" s="42"/>
      <c r="U1072" s="42"/>
      <c r="V1072" s="42"/>
      <c r="W1072" s="42"/>
      <c r="X1072" s="42"/>
      <c r="Y1072" s="42"/>
      <c r="Z1072" s="42"/>
    </row>
    <row r="1073" spans="1:26" ht="14.25" hidden="1" x14ac:dyDescent="0.45">
      <c r="A1073" s="42"/>
      <c r="B1073" s="42"/>
      <c r="C1073" s="42"/>
      <c r="D1073" s="42"/>
      <c r="E1073" s="42"/>
      <c r="F1073" s="42"/>
      <c r="G1073" s="42"/>
      <c r="H1073" s="42"/>
      <c r="I1073" s="42"/>
      <c r="J1073" s="42"/>
      <c r="K1073" s="42"/>
      <c r="L1073" s="42"/>
      <c r="M1073" s="42"/>
      <c r="N1073" s="42"/>
      <c r="O1073" s="42"/>
      <c r="P1073" s="42"/>
      <c r="Q1073" s="42"/>
      <c r="R1073" s="42"/>
      <c r="S1073" s="42"/>
      <c r="T1073" s="42"/>
      <c r="U1073" s="42"/>
      <c r="V1073" s="42"/>
      <c r="W1073" s="42"/>
      <c r="X1073" s="42"/>
      <c r="Y1073" s="42"/>
      <c r="Z1073" s="42"/>
    </row>
    <row r="1074" spans="1:26" ht="14.25" hidden="1" x14ac:dyDescent="0.45">
      <c r="A1074" s="42"/>
      <c r="B1074" s="42"/>
      <c r="C1074" s="42"/>
      <c r="D1074" s="42"/>
      <c r="E1074" s="42"/>
      <c r="F1074" s="42"/>
      <c r="G1074" s="42"/>
      <c r="H1074" s="42"/>
      <c r="I1074" s="42"/>
      <c r="J1074" s="42"/>
      <c r="K1074" s="42"/>
      <c r="L1074" s="42"/>
      <c r="M1074" s="42"/>
      <c r="N1074" s="42"/>
      <c r="O1074" s="42"/>
      <c r="P1074" s="42"/>
      <c r="Q1074" s="42"/>
      <c r="R1074" s="42"/>
      <c r="S1074" s="42"/>
      <c r="T1074" s="42"/>
      <c r="U1074" s="42"/>
      <c r="V1074" s="42"/>
      <c r="W1074" s="42"/>
      <c r="X1074" s="42"/>
      <c r="Y1074" s="42"/>
      <c r="Z1074" s="42"/>
    </row>
    <row r="1075" spans="1:26" ht="14.25" hidden="1" x14ac:dyDescent="0.45">
      <c r="A1075" s="42"/>
      <c r="B1075" s="42"/>
      <c r="C1075" s="42"/>
      <c r="D1075" s="42"/>
      <c r="E1075" s="42"/>
      <c r="F1075" s="42"/>
      <c r="G1075" s="42"/>
      <c r="H1075" s="42"/>
      <c r="I1075" s="42"/>
      <c r="J1075" s="42"/>
      <c r="K1075" s="42"/>
      <c r="L1075" s="42"/>
      <c r="M1075" s="42"/>
      <c r="N1075" s="42"/>
      <c r="O1075" s="42"/>
      <c r="P1075" s="42"/>
      <c r="Q1075" s="42"/>
      <c r="R1075" s="42"/>
      <c r="S1075" s="42"/>
      <c r="T1075" s="42"/>
      <c r="U1075" s="42"/>
      <c r="V1075" s="42"/>
      <c r="W1075" s="42"/>
      <c r="X1075" s="42"/>
      <c r="Y1075" s="42"/>
      <c r="Z1075" s="42"/>
    </row>
    <row r="1076" spans="1:26" ht="14.25" hidden="1" x14ac:dyDescent="0.45">
      <c r="A1076" s="42"/>
      <c r="B1076" s="42"/>
      <c r="C1076" s="42"/>
      <c r="D1076" s="42"/>
      <c r="E1076" s="42"/>
      <c r="F1076" s="42"/>
      <c r="G1076" s="42"/>
      <c r="H1076" s="42"/>
      <c r="I1076" s="42"/>
      <c r="J1076" s="42"/>
      <c r="K1076" s="42"/>
      <c r="L1076" s="42"/>
      <c r="M1076" s="42"/>
      <c r="N1076" s="42"/>
      <c r="O1076" s="42"/>
      <c r="P1076" s="42"/>
      <c r="Q1076" s="42"/>
      <c r="R1076" s="42"/>
      <c r="S1076" s="42"/>
      <c r="T1076" s="42"/>
      <c r="U1076" s="42"/>
      <c r="V1076" s="42"/>
      <c r="W1076" s="42"/>
      <c r="X1076" s="42"/>
      <c r="Y1076" s="42"/>
      <c r="Z1076" s="42"/>
    </row>
    <row r="1077" spans="1:26" ht="14.25" hidden="1" x14ac:dyDescent="0.45">
      <c r="A1077" s="42"/>
      <c r="B1077" s="42"/>
      <c r="C1077" s="42"/>
      <c r="D1077" s="42"/>
      <c r="E1077" s="42"/>
      <c r="F1077" s="42"/>
      <c r="G1077" s="42"/>
      <c r="H1077" s="42"/>
      <c r="I1077" s="42"/>
      <c r="J1077" s="42"/>
      <c r="K1077" s="42"/>
      <c r="L1077" s="42"/>
      <c r="M1077" s="42"/>
      <c r="N1077" s="42"/>
      <c r="O1077" s="42"/>
      <c r="P1077" s="42"/>
      <c r="Q1077" s="42"/>
      <c r="R1077" s="42"/>
      <c r="S1077" s="42"/>
      <c r="T1077" s="42"/>
      <c r="U1077" s="42"/>
      <c r="V1077" s="42"/>
      <c r="W1077" s="42"/>
      <c r="X1077" s="42"/>
      <c r="Y1077" s="42"/>
      <c r="Z1077" s="42"/>
    </row>
    <row r="1078" spans="1:26" ht="14.25" hidden="1" x14ac:dyDescent="0.45">
      <c r="A1078" s="42"/>
      <c r="B1078" s="42"/>
      <c r="C1078" s="42"/>
      <c r="D1078" s="42"/>
      <c r="E1078" s="42"/>
      <c r="F1078" s="42"/>
      <c r="G1078" s="42"/>
      <c r="H1078" s="42"/>
      <c r="I1078" s="42"/>
      <c r="J1078" s="42"/>
      <c r="K1078" s="42"/>
      <c r="L1078" s="42"/>
      <c r="M1078" s="42"/>
      <c r="N1078" s="42"/>
      <c r="O1078" s="42"/>
      <c r="P1078" s="42"/>
      <c r="Q1078" s="42"/>
      <c r="R1078" s="42"/>
      <c r="S1078" s="42"/>
      <c r="T1078" s="42"/>
      <c r="U1078" s="42"/>
      <c r="V1078" s="42"/>
      <c r="W1078" s="42"/>
      <c r="X1078" s="42"/>
      <c r="Y1078" s="42"/>
      <c r="Z1078" s="42"/>
    </row>
    <row r="1079" spans="1:26" ht="14.25" hidden="1" x14ac:dyDescent="0.45">
      <c r="A1079" s="42"/>
      <c r="B1079" s="42"/>
      <c r="C1079" s="42"/>
      <c r="D1079" s="42"/>
      <c r="E1079" s="42"/>
      <c r="F1079" s="42"/>
      <c r="G1079" s="42"/>
      <c r="H1079" s="42"/>
      <c r="I1079" s="42"/>
      <c r="J1079" s="42"/>
      <c r="K1079" s="42"/>
      <c r="L1079" s="42"/>
      <c r="M1079" s="42"/>
      <c r="N1079" s="42"/>
      <c r="O1079" s="42"/>
      <c r="P1079" s="42"/>
      <c r="Q1079" s="42"/>
      <c r="R1079" s="42"/>
      <c r="S1079" s="42"/>
      <c r="T1079" s="42"/>
      <c r="U1079" s="42"/>
      <c r="V1079" s="42"/>
      <c r="W1079" s="42"/>
      <c r="X1079" s="42"/>
      <c r="Y1079" s="42"/>
      <c r="Z1079" s="42"/>
    </row>
    <row r="1080" spans="1:26" ht="14.25" hidden="1" x14ac:dyDescent="0.45">
      <c r="A1080" s="42"/>
      <c r="B1080" s="42"/>
      <c r="C1080" s="42"/>
      <c r="D1080" s="42"/>
      <c r="E1080" s="42"/>
      <c r="F1080" s="42"/>
      <c r="G1080" s="42"/>
      <c r="H1080" s="42"/>
      <c r="I1080" s="42"/>
      <c r="J1080" s="42"/>
      <c r="K1080" s="42"/>
      <c r="L1080" s="42"/>
      <c r="M1080" s="42"/>
      <c r="N1080" s="42"/>
      <c r="O1080" s="42"/>
      <c r="P1080" s="42"/>
      <c r="Q1080" s="42"/>
      <c r="R1080" s="42"/>
      <c r="S1080" s="42"/>
      <c r="T1080" s="42"/>
      <c r="U1080" s="42"/>
      <c r="V1080" s="42"/>
      <c r="W1080" s="42"/>
      <c r="X1080" s="42"/>
      <c r="Y1080" s="42"/>
      <c r="Z1080" s="42"/>
    </row>
    <row r="1081" spans="1:26" ht="14.25" hidden="1" x14ac:dyDescent="0.45">
      <c r="A1081" s="42"/>
      <c r="B1081" s="42"/>
      <c r="C1081" s="42"/>
      <c r="D1081" s="42"/>
      <c r="E1081" s="42"/>
      <c r="F1081" s="42"/>
      <c r="G1081" s="42"/>
      <c r="H1081" s="42"/>
      <c r="I1081" s="42"/>
      <c r="J1081" s="42"/>
      <c r="K1081" s="42"/>
      <c r="L1081" s="42"/>
      <c r="M1081" s="42"/>
      <c r="N1081" s="42"/>
      <c r="O1081" s="42"/>
      <c r="P1081" s="42"/>
      <c r="Q1081" s="42"/>
      <c r="R1081" s="42"/>
      <c r="S1081" s="42"/>
      <c r="T1081" s="42"/>
      <c r="U1081" s="42"/>
      <c r="V1081" s="42"/>
      <c r="W1081" s="42"/>
      <c r="X1081" s="42"/>
      <c r="Y1081" s="42"/>
      <c r="Z1081" s="42"/>
    </row>
    <row r="1082" spans="1:26" ht="14.25" hidden="1" x14ac:dyDescent="0.45">
      <c r="A1082" s="42"/>
      <c r="B1082" s="42"/>
      <c r="C1082" s="42"/>
      <c r="D1082" s="42"/>
      <c r="E1082" s="42"/>
      <c r="F1082" s="42"/>
      <c r="G1082" s="42"/>
      <c r="H1082" s="42"/>
      <c r="I1082" s="42"/>
      <c r="J1082" s="42"/>
      <c r="K1082" s="42"/>
      <c r="L1082" s="42"/>
      <c r="M1082" s="42"/>
      <c r="N1082" s="42"/>
      <c r="O1082" s="42"/>
      <c r="P1082" s="42"/>
      <c r="Q1082" s="42"/>
      <c r="R1082" s="42"/>
      <c r="S1082" s="42"/>
      <c r="T1082" s="42"/>
      <c r="U1082" s="42"/>
      <c r="V1082" s="42"/>
      <c r="W1082" s="42"/>
      <c r="X1082" s="42"/>
      <c r="Y1082" s="42"/>
      <c r="Z1082" s="42"/>
    </row>
  </sheetData>
  <mergeCells count="4">
    <mergeCell ref="B4:C4"/>
    <mergeCell ref="B6:C6"/>
    <mergeCell ref="D93:H93"/>
    <mergeCell ref="B95:B9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011A-5C17-4811-B241-18A948A1F16B}">
  <dimension ref="B1:P249"/>
  <sheetViews>
    <sheetView topLeftCell="F1" zoomScale="47" workbookViewId="0">
      <selection activeCell="N4" sqref="N4"/>
    </sheetView>
  </sheetViews>
  <sheetFormatPr defaultColWidth="30.796875" defaultRowHeight="14.25" x14ac:dyDescent="0.45"/>
  <cols>
    <col min="1" max="1" width="2.6640625" customWidth="1"/>
    <col min="13" max="13" width="30.796875" style="61"/>
  </cols>
  <sheetData>
    <row r="1" spans="2:16" ht="14.65" thickBot="1" x14ac:dyDescent="0.5">
      <c r="B1" s="50"/>
      <c r="C1" s="50"/>
      <c r="D1" s="50"/>
      <c r="E1" s="50"/>
      <c r="F1" s="50"/>
      <c r="G1" s="50"/>
      <c r="H1" s="50"/>
      <c r="I1" s="50"/>
      <c r="J1" s="50"/>
      <c r="K1" s="50"/>
      <c r="L1" s="50"/>
      <c r="M1" s="51"/>
      <c r="N1" s="50"/>
      <c r="O1" s="50"/>
      <c r="P1" s="50"/>
    </row>
    <row r="2" spans="2:16" ht="70.900000000000006" x14ac:dyDescent="0.45">
      <c r="B2" s="52" t="s">
        <v>66</v>
      </c>
      <c r="C2" s="53" t="s">
        <v>67</v>
      </c>
      <c r="D2" s="54" t="s">
        <v>68</v>
      </c>
      <c r="E2" s="54" t="s">
        <v>69</v>
      </c>
      <c r="F2" s="54" t="s">
        <v>70</v>
      </c>
      <c r="G2" s="54" t="s">
        <v>19</v>
      </c>
      <c r="H2" s="54" t="s">
        <v>21</v>
      </c>
      <c r="I2" s="55" t="s">
        <v>71</v>
      </c>
      <c r="J2" s="55" t="s">
        <v>72</v>
      </c>
      <c r="K2" s="54" t="s">
        <v>73</v>
      </c>
      <c r="L2" s="54" t="s">
        <v>74</v>
      </c>
      <c r="M2" s="56" t="s">
        <v>75</v>
      </c>
      <c r="N2" s="54" t="s">
        <v>52</v>
      </c>
      <c r="O2" s="54" t="s">
        <v>51</v>
      </c>
      <c r="P2" s="54" t="s">
        <v>76</v>
      </c>
    </row>
    <row r="3" spans="2:16" ht="40.049999999999997" customHeight="1" x14ac:dyDescent="0.45">
      <c r="B3" s="57" t="s">
        <v>39</v>
      </c>
      <c r="C3" s="57" t="s">
        <v>90</v>
      </c>
      <c r="D3" s="57" t="s">
        <v>85</v>
      </c>
      <c r="E3" s="57" t="s">
        <v>91</v>
      </c>
      <c r="F3" s="57" t="s">
        <v>92</v>
      </c>
      <c r="G3" s="57" t="s">
        <v>24</v>
      </c>
      <c r="H3" s="57" t="s">
        <v>27</v>
      </c>
      <c r="I3" s="57" t="str">
        <f>IFERROR(INDEX(Setting!$D$29:$H$33,MATCH('Risk Register'!G3,Setting!$C$29:$C$33,0),MATCH('Risk Register'!H3,Setting!$D$28:$H$28,0)),"")</f>
        <v>High</v>
      </c>
      <c r="J3" s="33">
        <f>IF(OR(G3="",H3=""),"",VLOOKUP(G3,Setting!$J$28:$K$33,2,FALSE)*VLOOKUP(H3,Setting!$M$28:$N$33,2,FALSE))</f>
        <v>20</v>
      </c>
      <c r="K3" s="57" t="s">
        <v>44</v>
      </c>
      <c r="L3" s="57" t="s">
        <v>56</v>
      </c>
      <c r="M3" s="58">
        <v>45690</v>
      </c>
      <c r="N3" s="57" t="s">
        <v>25</v>
      </c>
      <c r="O3" s="57" t="s">
        <v>55</v>
      </c>
      <c r="P3" s="57"/>
    </row>
    <row r="4" spans="2:16" ht="40.049999999999997" customHeight="1" x14ac:dyDescent="0.45">
      <c r="B4" s="57" t="s">
        <v>39</v>
      </c>
      <c r="C4" s="57" t="s">
        <v>93</v>
      </c>
      <c r="D4" s="57" t="s">
        <v>85</v>
      </c>
      <c r="E4" s="57" t="s">
        <v>94</v>
      </c>
      <c r="F4" s="57" t="s">
        <v>95</v>
      </c>
      <c r="G4" s="57" t="s">
        <v>24</v>
      </c>
      <c r="H4" s="57" t="s">
        <v>30</v>
      </c>
      <c r="I4" s="57" t="str">
        <f>IFERROR(INDEX(Setting!$D$29:$H$33,MATCH('Risk Register'!G4,Setting!$C$29:$C$33,0),MATCH('Risk Register'!H4,Setting!$D$28:$H$28,0)),"")</f>
        <v>Critical</v>
      </c>
      <c r="J4" s="33">
        <f>IF(OR(G4="",H4=""),"",VLOOKUP(G4,Setting!$J$28:$K$33,2,FALSE)*VLOOKUP(H4,Setting!$M$28:$N$33,2,FALSE))</f>
        <v>16</v>
      </c>
      <c r="K4" s="57" t="s">
        <v>41</v>
      </c>
      <c r="L4" s="57" t="s">
        <v>58</v>
      </c>
      <c r="M4" s="58">
        <v>45690</v>
      </c>
      <c r="N4" s="57" t="s">
        <v>24</v>
      </c>
      <c r="O4" s="57" t="s">
        <v>55</v>
      </c>
      <c r="P4" s="59"/>
    </row>
    <row r="5" spans="2:16" ht="40.049999999999997" customHeight="1" x14ac:dyDescent="0.45">
      <c r="B5" s="57"/>
      <c r="C5" s="57"/>
      <c r="D5" s="57"/>
      <c r="E5" s="57"/>
      <c r="F5" s="57"/>
      <c r="G5" s="57"/>
      <c r="H5" s="57"/>
      <c r="I5" s="57"/>
      <c r="J5" s="33"/>
      <c r="K5" s="57"/>
      <c r="L5" s="57"/>
      <c r="M5" s="58"/>
      <c r="N5" s="57"/>
      <c r="O5" s="57"/>
      <c r="P5" s="57"/>
    </row>
    <row r="6" spans="2:16" ht="40.049999999999997" customHeight="1" x14ac:dyDescent="0.45">
      <c r="B6" s="59"/>
      <c r="C6" s="59"/>
      <c r="D6" s="59"/>
      <c r="E6" s="59"/>
      <c r="F6" s="59"/>
      <c r="G6" s="59"/>
      <c r="H6" s="59"/>
      <c r="I6" s="59"/>
      <c r="J6" s="36"/>
      <c r="K6" s="59"/>
      <c r="L6" s="59"/>
      <c r="M6" s="60"/>
      <c r="N6" s="59"/>
      <c r="O6" s="59"/>
      <c r="P6" s="59"/>
    </row>
    <row r="7" spans="2:16" ht="40.049999999999997" customHeight="1" x14ac:dyDescent="0.45">
      <c r="B7" s="57"/>
      <c r="C7" s="57"/>
      <c r="D7" s="57"/>
      <c r="E7" s="57"/>
      <c r="F7" s="57"/>
      <c r="G7" s="57"/>
      <c r="H7" s="57"/>
      <c r="I7" s="57"/>
      <c r="J7" s="33"/>
      <c r="K7" s="57"/>
      <c r="L7" s="57"/>
      <c r="M7" s="58"/>
      <c r="N7" s="57"/>
      <c r="O7" s="57"/>
      <c r="P7" s="57"/>
    </row>
    <row r="8" spans="2:16" ht="40.049999999999997" customHeight="1" x14ac:dyDescent="0.45">
      <c r="B8" s="59"/>
      <c r="C8" s="59"/>
      <c r="D8" s="59"/>
      <c r="E8" s="59"/>
      <c r="F8" s="59"/>
      <c r="G8" s="59"/>
      <c r="H8" s="59"/>
      <c r="I8" s="59"/>
      <c r="J8" s="36"/>
      <c r="K8" s="59"/>
      <c r="L8" s="59"/>
      <c r="M8" s="60"/>
      <c r="N8" s="59"/>
      <c r="O8" s="59"/>
      <c r="P8" s="59"/>
    </row>
    <row r="9" spans="2:16" ht="40.049999999999997" customHeight="1" x14ac:dyDescent="0.45">
      <c r="B9" s="57"/>
      <c r="C9" s="57"/>
      <c r="D9" s="57"/>
      <c r="E9" s="57"/>
      <c r="F9" s="57"/>
      <c r="G9" s="57"/>
      <c r="H9" s="57"/>
      <c r="I9" s="57"/>
      <c r="J9" s="33"/>
      <c r="K9" s="57"/>
      <c r="L9" s="57"/>
      <c r="M9" s="58"/>
      <c r="N9" s="57"/>
      <c r="O9" s="57"/>
      <c r="P9" s="57"/>
    </row>
    <row r="10" spans="2:16" ht="40.049999999999997" customHeight="1" x14ac:dyDescent="0.45">
      <c r="B10" s="59"/>
      <c r="C10" s="59"/>
      <c r="D10" s="59"/>
      <c r="E10" s="59"/>
      <c r="F10" s="59"/>
      <c r="G10" s="59"/>
      <c r="H10" s="59"/>
      <c r="I10" s="59"/>
      <c r="J10" s="36"/>
      <c r="K10" s="59"/>
      <c r="L10" s="59"/>
      <c r="M10" s="60"/>
      <c r="N10" s="59"/>
      <c r="O10" s="59"/>
      <c r="P10" s="59"/>
    </row>
    <row r="11" spans="2:16" ht="40.049999999999997" customHeight="1" x14ac:dyDescent="0.45">
      <c r="B11" s="57"/>
      <c r="C11" s="57"/>
      <c r="D11" s="57"/>
      <c r="E11" s="57"/>
      <c r="F11" s="57"/>
      <c r="G11" s="57"/>
      <c r="H11" s="57"/>
      <c r="I11" s="57"/>
      <c r="J11" s="33"/>
      <c r="K11" s="57"/>
      <c r="L11" s="57"/>
      <c r="M11" s="58"/>
      <c r="N11" s="57"/>
      <c r="O11" s="57"/>
      <c r="P11" s="57"/>
    </row>
    <row r="12" spans="2:16" ht="40.049999999999997" customHeight="1" x14ac:dyDescent="0.45">
      <c r="B12" s="59"/>
      <c r="C12" s="59"/>
      <c r="D12" s="59"/>
      <c r="E12" s="59"/>
      <c r="F12" s="59"/>
      <c r="G12" s="59"/>
      <c r="H12" s="59"/>
      <c r="I12" s="59"/>
      <c r="J12" s="36"/>
      <c r="K12" s="59"/>
      <c r="L12" s="59"/>
      <c r="M12" s="60"/>
      <c r="N12" s="59"/>
      <c r="O12" s="59"/>
      <c r="P12" s="59"/>
    </row>
    <row r="13" spans="2:16" ht="40.049999999999997" customHeight="1" x14ac:dyDescent="0.45">
      <c r="B13" s="57"/>
      <c r="C13" s="57"/>
      <c r="D13" s="57"/>
      <c r="E13" s="57"/>
      <c r="F13" s="57"/>
      <c r="G13" s="57"/>
      <c r="H13" s="57"/>
      <c r="I13" s="57"/>
      <c r="J13" s="33"/>
      <c r="K13" s="57"/>
      <c r="L13" s="57"/>
      <c r="M13" s="58"/>
      <c r="N13" s="57"/>
      <c r="O13" s="57"/>
      <c r="P13" s="57"/>
    </row>
    <row r="14" spans="2:16" ht="40.049999999999997" customHeight="1" x14ac:dyDescent="0.45">
      <c r="B14" s="59"/>
      <c r="C14" s="59"/>
      <c r="D14" s="59"/>
      <c r="E14" s="59"/>
      <c r="F14" s="59"/>
      <c r="G14" s="59"/>
      <c r="H14" s="59"/>
      <c r="I14" s="59"/>
      <c r="J14" s="36"/>
      <c r="K14" s="59"/>
      <c r="L14" s="59"/>
      <c r="M14" s="60"/>
      <c r="N14" s="59"/>
      <c r="O14" s="59"/>
      <c r="P14" s="59"/>
    </row>
    <row r="15" spans="2:16" ht="40.049999999999997" customHeight="1" x14ac:dyDescent="0.45">
      <c r="B15" s="57"/>
      <c r="C15" s="57"/>
      <c r="D15" s="57"/>
      <c r="E15" s="57"/>
      <c r="F15" s="57"/>
      <c r="G15" s="57"/>
      <c r="H15" s="57"/>
      <c r="I15" s="57"/>
      <c r="J15" s="33"/>
      <c r="K15" s="57"/>
      <c r="L15" s="57"/>
      <c r="M15" s="58"/>
      <c r="N15" s="57"/>
      <c r="O15" s="57"/>
      <c r="P15" s="57"/>
    </row>
    <row r="16" spans="2:16" ht="40.049999999999997" customHeight="1" x14ac:dyDescent="0.45">
      <c r="B16" s="59"/>
      <c r="C16" s="59"/>
      <c r="D16" s="59"/>
      <c r="E16" s="59"/>
      <c r="F16" s="59"/>
      <c r="G16" s="59"/>
      <c r="H16" s="59"/>
      <c r="I16" s="59"/>
      <c r="J16" s="36"/>
      <c r="K16" s="59"/>
      <c r="L16" s="59"/>
      <c r="M16" s="60"/>
      <c r="N16" s="59"/>
      <c r="O16" s="59"/>
      <c r="P16" s="59"/>
    </row>
    <row r="17" spans="2:16" ht="40.049999999999997" customHeight="1" x14ac:dyDescent="0.45">
      <c r="B17" s="57"/>
      <c r="C17" s="57"/>
      <c r="D17" s="57"/>
      <c r="E17" s="57"/>
      <c r="F17" s="57"/>
      <c r="G17" s="57"/>
      <c r="H17" s="57"/>
      <c r="I17" s="57"/>
      <c r="J17" s="33"/>
      <c r="K17" s="57"/>
      <c r="L17" s="57"/>
      <c r="M17" s="58"/>
      <c r="N17" s="57"/>
      <c r="O17" s="57"/>
      <c r="P17" s="57"/>
    </row>
    <row r="18" spans="2:16" ht="40.049999999999997" customHeight="1" x14ac:dyDescent="0.45">
      <c r="B18" s="59"/>
      <c r="C18" s="59"/>
      <c r="D18" s="59"/>
      <c r="E18" s="59"/>
      <c r="F18" s="59"/>
      <c r="G18" s="59"/>
      <c r="H18" s="59"/>
      <c r="I18" s="59"/>
      <c r="J18" s="36"/>
      <c r="K18" s="59"/>
      <c r="L18" s="59"/>
      <c r="M18" s="60"/>
      <c r="N18" s="59"/>
      <c r="O18" s="59"/>
      <c r="P18" s="59"/>
    </row>
    <row r="19" spans="2:16" ht="40.049999999999997" customHeight="1" x14ac:dyDescent="0.45">
      <c r="B19" s="57"/>
      <c r="C19" s="57"/>
      <c r="D19" s="57"/>
      <c r="E19" s="57"/>
      <c r="F19" s="57"/>
      <c r="G19" s="57"/>
      <c r="H19" s="57"/>
      <c r="I19" s="57"/>
      <c r="J19" s="33"/>
      <c r="K19" s="57"/>
      <c r="L19" s="57"/>
      <c r="M19" s="58"/>
      <c r="N19" s="57"/>
      <c r="O19" s="57"/>
      <c r="P19" s="57"/>
    </row>
    <row r="20" spans="2:16" ht="40.049999999999997" customHeight="1" x14ac:dyDescent="0.45">
      <c r="B20" s="59"/>
      <c r="C20" s="59"/>
      <c r="D20" s="59"/>
      <c r="E20" s="59"/>
      <c r="F20" s="59"/>
      <c r="G20" s="59"/>
      <c r="H20" s="59"/>
      <c r="I20" s="59" t="str">
        <f>IFERROR(INDEX(Setting!$D$29:$H$33,MATCH('Risk Register'!G20,Setting!$C$29:$C$33,0),MATCH('Risk Register'!H20,Setting!$D$28:$H$28,0)),"")</f>
        <v/>
      </c>
      <c r="J20" s="36" t="str">
        <f>IF(OR(G20="",H20=""),"",VLOOKUP(G20,Setting!$J$28:$K$33,2,FALSE)*VLOOKUP(H20,Setting!$M$28:$N$33,2,FALSE))</f>
        <v/>
      </c>
      <c r="K20" s="59"/>
      <c r="L20" s="59"/>
      <c r="M20" s="60"/>
      <c r="N20" s="59"/>
      <c r="O20" s="59"/>
      <c r="P20" s="59"/>
    </row>
    <row r="21" spans="2:16" ht="40.049999999999997" customHeight="1" x14ac:dyDescent="0.45">
      <c r="B21" s="57"/>
      <c r="C21" s="57"/>
      <c r="D21" s="57"/>
      <c r="E21" s="57"/>
      <c r="F21" s="57"/>
      <c r="G21" s="57"/>
      <c r="H21" s="57"/>
      <c r="I21" s="57" t="str">
        <f>IFERROR(INDEX(Setting!$D$29:$H$33,MATCH('Risk Register'!G21,Setting!$C$29:$C$33,0),MATCH('Risk Register'!H21,Setting!$D$28:$H$28,0)),"")</f>
        <v/>
      </c>
      <c r="J21" s="33" t="str">
        <f>IF(OR(G21="",H21=""),"",VLOOKUP(G21,Setting!$J$28:$K$33,2,FALSE)*VLOOKUP(H21,Setting!$M$28:$N$33,2,FALSE))</f>
        <v/>
      </c>
      <c r="K21" s="57"/>
      <c r="L21" s="57"/>
      <c r="M21" s="58"/>
      <c r="N21" s="57"/>
      <c r="O21" s="57"/>
      <c r="P21" s="57"/>
    </row>
    <row r="22" spans="2:16" ht="40.049999999999997" customHeight="1" x14ac:dyDescent="0.45">
      <c r="B22" s="59"/>
      <c r="C22" s="59"/>
      <c r="D22" s="59"/>
      <c r="E22" s="59"/>
      <c r="F22" s="59"/>
      <c r="G22" s="59"/>
      <c r="H22" s="59"/>
      <c r="I22" s="59" t="str">
        <f>IFERROR(INDEX(Setting!$D$29:$H$33,MATCH('Risk Register'!G22,Setting!$C$29:$C$33,0),MATCH('Risk Register'!H22,Setting!$D$28:$H$28,0)),"")</f>
        <v/>
      </c>
      <c r="J22" s="36" t="str">
        <f>IF(OR(G22="",H22=""),"",VLOOKUP(G22,Setting!$J$28:$K$33,2,FALSE)*VLOOKUP(H22,Setting!$M$28:$N$33,2,FALSE))</f>
        <v/>
      </c>
      <c r="K22" s="59"/>
      <c r="L22" s="59"/>
      <c r="M22" s="60"/>
      <c r="N22" s="59"/>
      <c r="O22" s="59"/>
      <c r="P22" s="59"/>
    </row>
    <row r="23" spans="2:16" ht="40.049999999999997" customHeight="1" x14ac:dyDescent="0.45">
      <c r="B23" s="57"/>
      <c r="C23" s="57"/>
      <c r="D23" s="57"/>
      <c r="E23" s="57"/>
      <c r="F23" s="57"/>
      <c r="G23" s="57"/>
      <c r="H23" s="57"/>
      <c r="I23" s="57" t="str">
        <f>IFERROR(INDEX(Setting!$D$29:$H$33,MATCH('Risk Register'!G23,Setting!$C$29:$C$33,0),MATCH('Risk Register'!H23,Setting!$D$28:$H$28,0)),"")</f>
        <v/>
      </c>
      <c r="J23" s="33" t="str">
        <f>IF(OR(G23="",H23=""),"",VLOOKUP(G23,Setting!$J$28:$K$33,2,FALSE)*VLOOKUP(H23,Setting!$M$28:$N$33,2,FALSE))</f>
        <v/>
      </c>
      <c r="K23" s="57"/>
      <c r="L23" s="57"/>
      <c r="M23" s="58"/>
      <c r="N23" s="57"/>
      <c r="O23" s="57"/>
      <c r="P23" s="57"/>
    </row>
    <row r="24" spans="2:16" ht="40.049999999999997" customHeight="1" x14ac:dyDescent="0.45">
      <c r="B24" s="59"/>
      <c r="C24" s="59"/>
      <c r="D24" s="59"/>
      <c r="E24" s="59"/>
      <c r="F24" s="59"/>
      <c r="G24" s="59"/>
      <c r="H24" s="59"/>
      <c r="I24" s="59" t="str">
        <f>IFERROR(INDEX(Setting!$D$29:$H$33,MATCH('Risk Register'!G24,Setting!$C$29:$C$33,0),MATCH('Risk Register'!H24,Setting!$D$28:$H$28,0)),"")</f>
        <v/>
      </c>
      <c r="J24" s="36" t="str">
        <f>IF(OR(G24="",H24=""),"",VLOOKUP(G24,Setting!$J$28:$K$33,2,FALSE)*VLOOKUP(H24,Setting!$M$28:$N$33,2,FALSE))</f>
        <v/>
      </c>
      <c r="K24" s="59"/>
      <c r="L24" s="59"/>
      <c r="M24" s="60"/>
      <c r="N24" s="59"/>
      <c r="O24" s="59"/>
      <c r="P24" s="59"/>
    </row>
    <row r="25" spans="2:16" ht="40.049999999999997" customHeight="1" x14ac:dyDescent="0.45">
      <c r="B25" s="57"/>
      <c r="C25" s="57"/>
      <c r="D25" s="57"/>
      <c r="E25" s="57"/>
      <c r="F25" s="57"/>
      <c r="G25" s="57"/>
      <c r="H25" s="57"/>
      <c r="I25" s="57" t="str">
        <f>IFERROR(INDEX(Setting!$D$29:$H$33,MATCH('Risk Register'!G25,Setting!$C$29:$C$33,0),MATCH('Risk Register'!H25,Setting!$D$28:$H$28,0)),"")</f>
        <v/>
      </c>
      <c r="J25" s="33" t="str">
        <f>IF(OR(G25="",H25=""),"",VLOOKUP(G25,Setting!$J$28:$K$33,2,FALSE)*VLOOKUP(H25,Setting!$M$28:$N$33,2,FALSE))</f>
        <v/>
      </c>
      <c r="K25" s="57"/>
      <c r="L25" s="57"/>
      <c r="M25" s="58"/>
      <c r="N25" s="57"/>
      <c r="O25" s="57"/>
      <c r="P25" s="57"/>
    </row>
    <row r="26" spans="2:16" ht="40.049999999999997" customHeight="1" x14ac:dyDescent="0.45">
      <c r="B26" s="59"/>
      <c r="C26" s="59"/>
      <c r="D26" s="59"/>
      <c r="E26" s="59"/>
      <c r="F26" s="59"/>
      <c r="G26" s="59"/>
      <c r="H26" s="59"/>
      <c r="I26" s="59" t="str">
        <f>IFERROR(INDEX(Setting!$D$29:$H$33,MATCH('Risk Register'!G26,Setting!$C$29:$C$33,0),MATCH('Risk Register'!H26,Setting!$D$28:$H$28,0)),"")</f>
        <v/>
      </c>
      <c r="J26" s="36" t="str">
        <f>IF(OR(G26="",H26=""),"",VLOOKUP(G26,Setting!$J$28:$K$33,2,FALSE)*VLOOKUP(H26,Setting!$M$28:$N$33,2,FALSE))</f>
        <v/>
      </c>
      <c r="K26" s="59"/>
      <c r="L26" s="59"/>
      <c r="M26" s="60"/>
      <c r="N26" s="59"/>
      <c r="O26" s="59"/>
      <c r="P26" s="59"/>
    </row>
    <row r="27" spans="2:16" ht="40.049999999999997" customHeight="1" x14ac:dyDescent="0.45">
      <c r="B27" s="57"/>
      <c r="C27" s="57"/>
      <c r="D27" s="57"/>
      <c r="E27" s="57"/>
      <c r="F27" s="57"/>
      <c r="G27" s="57"/>
      <c r="H27" s="57"/>
      <c r="I27" s="57" t="str">
        <f>IFERROR(INDEX(Setting!$D$29:$H$33,MATCH('Risk Register'!G27,Setting!$C$29:$C$33,0),MATCH('Risk Register'!H27,Setting!$D$28:$H$28,0)),"")</f>
        <v/>
      </c>
      <c r="J27" s="33" t="str">
        <f>IF(OR(G27="",H27=""),"",VLOOKUP(G27,Setting!$J$28:$K$33,2,FALSE)*VLOOKUP(H27,Setting!$M$28:$N$33,2,FALSE))</f>
        <v/>
      </c>
      <c r="K27" s="57"/>
      <c r="L27" s="57"/>
      <c r="M27" s="58"/>
      <c r="N27" s="57"/>
      <c r="O27" s="57"/>
      <c r="P27" s="57"/>
    </row>
    <row r="28" spans="2:16" ht="40.049999999999997" customHeight="1" x14ac:dyDescent="0.45">
      <c r="B28" s="59"/>
      <c r="C28" s="59"/>
      <c r="D28" s="59"/>
      <c r="E28" s="59"/>
      <c r="F28" s="59"/>
      <c r="G28" s="59"/>
      <c r="H28" s="59"/>
      <c r="I28" s="59" t="str">
        <f>IFERROR(INDEX(Setting!$D$29:$H$33,MATCH('Risk Register'!G28,Setting!$C$29:$C$33,0),MATCH('Risk Register'!H28,Setting!$D$28:$H$28,0)),"")</f>
        <v/>
      </c>
      <c r="J28" s="36" t="str">
        <f>IF(OR(G28="",H28=""),"",VLOOKUP(G28,Setting!$J$28:$K$33,2,FALSE)*VLOOKUP(H28,Setting!$M$28:$N$33,2,FALSE))</f>
        <v/>
      </c>
      <c r="K28" s="59"/>
      <c r="L28" s="59"/>
      <c r="M28" s="60"/>
      <c r="N28" s="59"/>
      <c r="O28" s="59"/>
      <c r="P28" s="59"/>
    </row>
    <row r="29" spans="2:16" ht="40.049999999999997" customHeight="1" x14ac:dyDescent="0.45">
      <c r="B29" s="57"/>
      <c r="C29" s="57"/>
      <c r="D29" s="57"/>
      <c r="E29" s="57"/>
      <c r="F29" s="57"/>
      <c r="G29" s="57"/>
      <c r="H29" s="57"/>
      <c r="I29" s="57" t="str">
        <f>IFERROR(INDEX(Setting!$D$29:$H$33,MATCH('Risk Register'!G29,Setting!$C$29:$C$33,0),MATCH('Risk Register'!H29,Setting!$D$28:$H$28,0)),"")</f>
        <v/>
      </c>
      <c r="J29" s="33" t="str">
        <f>IF(OR(G29="",H29=""),"",VLOOKUP(G29,Setting!$J$28:$K$33,2,FALSE)*VLOOKUP(H29,Setting!$M$28:$N$33,2,FALSE))</f>
        <v/>
      </c>
      <c r="K29" s="57"/>
      <c r="L29" s="57"/>
      <c r="M29" s="58"/>
      <c r="N29" s="57"/>
      <c r="O29" s="57"/>
      <c r="P29" s="57"/>
    </row>
    <row r="30" spans="2:16" ht="40.049999999999997" customHeight="1" x14ac:dyDescent="0.45">
      <c r="B30" s="59"/>
      <c r="C30" s="59"/>
      <c r="D30" s="59"/>
      <c r="E30" s="59"/>
      <c r="F30" s="59"/>
      <c r="G30" s="59"/>
      <c r="H30" s="59"/>
      <c r="I30" s="59" t="str">
        <f>IFERROR(INDEX(Setting!$D$29:$H$33,MATCH('Risk Register'!G30,Setting!$C$29:$C$33,0),MATCH('Risk Register'!H30,Setting!$D$28:$H$28,0)),"")</f>
        <v/>
      </c>
      <c r="J30" s="36" t="str">
        <f>IF(OR(G30="",H30=""),"",VLOOKUP(G30,Setting!$J$28:$K$33,2,FALSE)*VLOOKUP(H30,Setting!$M$28:$N$33,2,FALSE))</f>
        <v/>
      </c>
      <c r="K30" s="59"/>
      <c r="L30" s="59"/>
      <c r="M30" s="60"/>
      <c r="N30" s="59"/>
      <c r="O30" s="59"/>
      <c r="P30" s="59"/>
    </row>
    <row r="31" spans="2:16" ht="40.049999999999997" customHeight="1" x14ac:dyDescent="0.45">
      <c r="B31" s="57"/>
      <c r="C31" s="57"/>
      <c r="D31" s="57"/>
      <c r="E31" s="57"/>
      <c r="F31" s="57"/>
      <c r="G31" s="57"/>
      <c r="H31" s="57"/>
      <c r="I31" s="57" t="str">
        <f>IFERROR(INDEX(Setting!$D$29:$H$33,MATCH('Risk Register'!G31,Setting!$C$29:$C$33,0),MATCH('Risk Register'!H31,Setting!$D$28:$H$28,0)),"")</f>
        <v/>
      </c>
      <c r="J31" s="33" t="str">
        <f>IF(OR(G31="",H31=""),"",VLOOKUP(G31,Setting!$J$28:$K$33,2,FALSE)*VLOOKUP(H31,Setting!$M$28:$N$33,2,FALSE))</f>
        <v/>
      </c>
      <c r="K31" s="57"/>
      <c r="L31" s="57"/>
      <c r="M31" s="58"/>
      <c r="N31" s="57"/>
      <c r="O31" s="57"/>
      <c r="P31" s="57"/>
    </row>
    <row r="32" spans="2:16" ht="40.049999999999997" customHeight="1" x14ac:dyDescent="0.45">
      <c r="B32" s="59"/>
      <c r="C32" s="59"/>
      <c r="D32" s="59"/>
      <c r="E32" s="59"/>
      <c r="F32" s="59"/>
      <c r="G32" s="59"/>
      <c r="H32" s="59"/>
      <c r="I32" s="59" t="str">
        <f>IFERROR(INDEX(Setting!$D$29:$H$33,MATCH('Risk Register'!G32,Setting!$C$29:$C$33,0),MATCH('Risk Register'!H32,Setting!$D$28:$H$28,0)),"")</f>
        <v/>
      </c>
      <c r="J32" s="36" t="str">
        <f>IF(OR(G32="",H32=""),"",VLOOKUP(G32,Setting!$J$28:$K$33,2,FALSE)*VLOOKUP(H32,Setting!$M$28:$N$33,2,FALSE))</f>
        <v/>
      </c>
      <c r="K32" s="59"/>
      <c r="L32" s="59"/>
      <c r="M32" s="60"/>
      <c r="N32" s="59"/>
      <c r="O32" s="59"/>
      <c r="P32" s="59"/>
    </row>
    <row r="33" spans="2:16" ht="40.049999999999997" customHeight="1" x14ac:dyDescent="0.45">
      <c r="B33" s="57"/>
      <c r="C33" s="57"/>
      <c r="D33" s="57"/>
      <c r="E33" s="57"/>
      <c r="F33" s="57"/>
      <c r="G33" s="57"/>
      <c r="H33" s="57"/>
      <c r="I33" s="57" t="str">
        <f>IFERROR(INDEX(Setting!$D$29:$H$33,MATCH('Risk Register'!G33,Setting!$C$29:$C$33,0),MATCH('Risk Register'!H33,Setting!$D$28:$H$28,0)),"")</f>
        <v/>
      </c>
      <c r="J33" s="33" t="str">
        <f>IF(OR(G33="",H33=""),"",VLOOKUP(G33,Setting!$J$28:$K$33,2,FALSE)*VLOOKUP(H33,Setting!$M$28:$N$33,2,FALSE))</f>
        <v/>
      </c>
      <c r="K33" s="57"/>
      <c r="L33" s="57"/>
      <c r="M33" s="58"/>
      <c r="N33" s="57"/>
      <c r="O33" s="57"/>
      <c r="P33" s="57"/>
    </row>
    <row r="34" spans="2:16" ht="40.049999999999997" customHeight="1" x14ac:dyDescent="0.45">
      <c r="B34" s="59"/>
      <c r="C34" s="59"/>
      <c r="D34" s="59"/>
      <c r="E34" s="59"/>
      <c r="F34" s="59"/>
      <c r="G34" s="59"/>
      <c r="H34" s="59"/>
      <c r="I34" s="59" t="str">
        <f>IFERROR(INDEX(Setting!$D$29:$H$33,MATCH('Risk Register'!G34,Setting!$C$29:$C$33,0),MATCH('Risk Register'!H34,Setting!$D$28:$H$28,0)),"")</f>
        <v/>
      </c>
      <c r="J34" s="36" t="str">
        <f>IF(OR(G34="",H34=""),"",VLOOKUP(G34,Setting!$J$28:$K$33,2,FALSE)*VLOOKUP(H34,Setting!$M$28:$N$33,2,FALSE))</f>
        <v/>
      </c>
      <c r="K34" s="59"/>
      <c r="L34" s="59"/>
      <c r="M34" s="60"/>
      <c r="N34" s="59"/>
      <c r="O34" s="59"/>
      <c r="P34" s="59"/>
    </row>
    <row r="35" spans="2:16" ht="40.049999999999997" customHeight="1" x14ac:dyDescent="0.45">
      <c r="B35" s="57"/>
      <c r="C35" s="57"/>
      <c r="D35" s="57"/>
      <c r="E35" s="57"/>
      <c r="F35" s="57"/>
      <c r="G35" s="57"/>
      <c r="H35" s="57"/>
      <c r="I35" s="57" t="str">
        <f>IFERROR(INDEX(Setting!$D$29:$H$33,MATCH('Risk Register'!G35,Setting!$C$29:$C$33,0),MATCH('Risk Register'!H35,Setting!$D$28:$H$28,0)),"")</f>
        <v/>
      </c>
      <c r="J35" s="33" t="str">
        <f>IF(OR(G35="",H35=""),"",VLOOKUP(G35,Setting!$J$28:$K$33,2,FALSE)*VLOOKUP(H35,Setting!$M$28:$N$33,2,FALSE))</f>
        <v/>
      </c>
      <c r="K35" s="57"/>
      <c r="L35" s="57"/>
      <c r="M35" s="58"/>
      <c r="N35" s="57"/>
      <c r="O35" s="57"/>
      <c r="P35" s="57"/>
    </row>
    <row r="36" spans="2:16" ht="40.049999999999997" customHeight="1" x14ac:dyDescent="0.45">
      <c r="B36" s="59"/>
      <c r="C36" s="59"/>
      <c r="D36" s="59"/>
      <c r="E36" s="59"/>
      <c r="F36" s="59"/>
      <c r="G36" s="59"/>
      <c r="H36" s="59"/>
      <c r="I36" s="59" t="str">
        <f>IFERROR(INDEX(Setting!$D$29:$H$33,MATCH('Risk Register'!G36,Setting!$C$29:$C$33,0),MATCH('Risk Register'!H36,Setting!$D$28:$H$28,0)),"")</f>
        <v/>
      </c>
      <c r="J36" s="36" t="str">
        <f>IF(OR(G36="",H36=""),"",VLOOKUP(G36,Setting!$J$28:$K$33,2,FALSE)*VLOOKUP(H36,Setting!$M$28:$N$33,2,FALSE))</f>
        <v/>
      </c>
      <c r="K36" s="59"/>
      <c r="L36" s="59"/>
      <c r="M36" s="60"/>
      <c r="N36" s="59"/>
      <c r="O36" s="59"/>
      <c r="P36" s="59"/>
    </row>
    <row r="37" spans="2:16" ht="40.049999999999997" customHeight="1" x14ac:dyDescent="0.45">
      <c r="B37" s="57"/>
      <c r="C37" s="57"/>
      <c r="D37" s="57"/>
      <c r="E37" s="57"/>
      <c r="F37" s="57"/>
      <c r="G37" s="57"/>
      <c r="H37" s="57"/>
      <c r="I37" s="57" t="str">
        <f>IFERROR(INDEX(Setting!$D$29:$H$33,MATCH('Risk Register'!G37,Setting!$C$29:$C$33,0),MATCH('Risk Register'!H37,Setting!$D$28:$H$28,0)),"")</f>
        <v/>
      </c>
      <c r="J37" s="33" t="str">
        <f>IF(OR(G37="",H37=""),"",VLOOKUP(G37,Setting!$J$28:$K$33,2,FALSE)*VLOOKUP(H37,Setting!$M$28:$N$33,2,FALSE))</f>
        <v/>
      </c>
      <c r="K37" s="57"/>
      <c r="L37" s="57"/>
      <c r="M37" s="58"/>
      <c r="N37" s="57"/>
      <c r="O37" s="57"/>
      <c r="P37" s="57"/>
    </row>
    <row r="38" spans="2:16" ht="40.049999999999997" customHeight="1" x14ac:dyDescent="0.45">
      <c r="B38" s="59"/>
      <c r="C38" s="59"/>
      <c r="D38" s="59"/>
      <c r="E38" s="59"/>
      <c r="F38" s="59"/>
      <c r="G38" s="59"/>
      <c r="H38" s="59"/>
      <c r="I38" s="59" t="str">
        <f>IFERROR(INDEX(Setting!$D$29:$H$33,MATCH('Risk Register'!G38,Setting!$C$29:$C$33,0),MATCH('Risk Register'!H38,Setting!$D$28:$H$28,0)),"")</f>
        <v/>
      </c>
      <c r="J38" s="36" t="str">
        <f>IF(OR(G38="",H38=""),"",VLOOKUP(G38,Setting!$J$28:$K$33,2,FALSE)*VLOOKUP(H38,Setting!$M$28:$N$33,2,FALSE))</f>
        <v/>
      </c>
      <c r="K38" s="59"/>
      <c r="L38" s="59"/>
      <c r="M38" s="60"/>
      <c r="N38" s="59"/>
      <c r="O38" s="59"/>
      <c r="P38" s="59"/>
    </row>
    <row r="39" spans="2:16" ht="40.049999999999997" customHeight="1" x14ac:dyDescent="0.45">
      <c r="B39" s="57"/>
      <c r="C39" s="57"/>
      <c r="D39" s="57"/>
      <c r="E39" s="57"/>
      <c r="F39" s="57"/>
      <c r="G39" s="57"/>
      <c r="H39" s="57"/>
      <c r="I39" s="57" t="str">
        <f>IFERROR(INDEX(Setting!$D$29:$H$33,MATCH('Risk Register'!G39,Setting!$C$29:$C$33,0),MATCH('Risk Register'!H39,Setting!$D$28:$H$28,0)),"")</f>
        <v/>
      </c>
      <c r="J39" s="33" t="str">
        <f>IF(OR(G39="",H39=""),"",VLOOKUP(G39,Setting!$J$28:$K$33,2,FALSE)*VLOOKUP(H39,Setting!$M$28:$N$33,2,FALSE))</f>
        <v/>
      </c>
      <c r="K39" s="57"/>
      <c r="L39" s="57"/>
      <c r="M39" s="58"/>
      <c r="N39" s="57"/>
      <c r="O39" s="57"/>
      <c r="P39" s="57"/>
    </row>
    <row r="40" spans="2:16" ht="40.049999999999997" customHeight="1" x14ac:dyDescent="0.45">
      <c r="B40" s="59"/>
      <c r="C40" s="59"/>
      <c r="D40" s="59"/>
      <c r="E40" s="59"/>
      <c r="F40" s="59"/>
      <c r="G40" s="59"/>
      <c r="H40" s="59"/>
      <c r="I40" s="59" t="str">
        <f>IFERROR(INDEX(Setting!$D$29:$H$33,MATCH('Risk Register'!G40,Setting!$C$29:$C$33,0),MATCH('Risk Register'!H40,Setting!$D$28:$H$28,0)),"")</f>
        <v/>
      </c>
      <c r="J40" s="36" t="str">
        <f>IF(OR(G40="",H40=""),"",VLOOKUP(G40,Setting!$J$28:$K$33,2,FALSE)*VLOOKUP(H40,Setting!$M$28:$N$33,2,FALSE))</f>
        <v/>
      </c>
      <c r="K40" s="59"/>
      <c r="L40" s="59"/>
      <c r="M40" s="60"/>
      <c r="N40" s="59"/>
      <c r="O40" s="59"/>
      <c r="P40" s="59"/>
    </row>
    <row r="41" spans="2:16" ht="40.049999999999997" customHeight="1" x14ac:dyDescent="0.45">
      <c r="B41" s="57"/>
      <c r="C41" s="57"/>
      <c r="D41" s="57"/>
      <c r="E41" s="57"/>
      <c r="F41" s="57"/>
      <c r="G41" s="57"/>
      <c r="H41" s="57"/>
      <c r="I41" s="57" t="str">
        <f>IFERROR(INDEX(Setting!$D$29:$H$33,MATCH('Risk Register'!G41,Setting!$C$29:$C$33,0),MATCH('Risk Register'!H41,Setting!$D$28:$H$28,0)),"")</f>
        <v/>
      </c>
      <c r="J41" s="33" t="str">
        <f>IF(OR(G41="",H41=""),"",VLOOKUP(G41,Setting!$J$28:$K$33,2,FALSE)*VLOOKUP(H41,Setting!$M$28:$N$33,2,FALSE))</f>
        <v/>
      </c>
      <c r="K41" s="57"/>
      <c r="L41" s="57"/>
      <c r="M41" s="58"/>
      <c r="N41" s="57"/>
      <c r="O41" s="57"/>
      <c r="P41" s="57"/>
    </row>
    <row r="42" spans="2:16" ht="40.049999999999997" customHeight="1" x14ac:dyDescent="0.45">
      <c r="B42" s="59"/>
      <c r="C42" s="59"/>
      <c r="D42" s="59"/>
      <c r="E42" s="59"/>
      <c r="F42" s="59"/>
      <c r="G42" s="59"/>
      <c r="H42" s="59"/>
      <c r="I42" s="59" t="str">
        <f>IFERROR(INDEX(Setting!$D$29:$H$33,MATCH('Risk Register'!G42,Setting!$C$29:$C$33,0),MATCH('Risk Register'!H42,Setting!$D$28:$H$28,0)),"")</f>
        <v/>
      </c>
      <c r="J42" s="36" t="str">
        <f>IF(OR(G42="",H42=""),"",VLOOKUP(G42,Setting!$J$28:$K$33,2,FALSE)*VLOOKUP(H42,Setting!$M$28:$N$33,2,FALSE))</f>
        <v/>
      </c>
      <c r="K42" s="59"/>
      <c r="L42" s="59"/>
      <c r="M42" s="60"/>
      <c r="N42" s="59"/>
      <c r="O42" s="59"/>
      <c r="P42" s="59"/>
    </row>
    <row r="43" spans="2:16" ht="40.049999999999997" customHeight="1" x14ac:dyDescent="0.45">
      <c r="B43" s="57"/>
      <c r="C43" s="57"/>
      <c r="D43" s="57"/>
      <c r="E43" s="57"/>
      <c r="F43" s="57"/>
      <c r="G43" s="57"/>
      <c r="H43" s="57"/>
      <c r="I43" s="57" t="str">
        <f>IFERROR(INDEX(Setting!$D$29:$H$33,MATCH('Risk Register'!G43,Setting!$C$29:$C$33,0),MATCH('Risk Register'!H43,Setting!$D$28:$H$28,0)),"")</f>
        <v/>
      </c>
      <c r="J43" s="33" t="str">
        <f>IF(OR(G43="",H43=""),"",VLOOKUP(G43,Setting!$J$28:$K$33,2,FALSE)*VLOOKUP(H43,Setting!$M$28:$N$33,2,FALSE))</f>
        <v/>
      </c>
      <c r="K43" s="57"/>
      <c r="L43" s="57"/>
      <c r="M43" s="58"/>
      <c r="N43" s="57"/>
      <c r="O43" s="57"/>
      <c r="P43" s="57"/>
    </row>
    <row r="44" spans="2:16" ht="40.049999999999997" customHeight="1" x14ac:dyDescent="0.45">
      <c r="B44" s="59"/>
      <c r="C44" s="59"/>
      <c r="D44" s="59"/>
      <c r="E44" s="59"/>
      <c r="F44" s="59"/>
      <c r="G44" s="59"/>
      <c r="H44" s="59"/>
      <c r="I44" s="59" t="str">
        <f>IFERROR(INDEX(Setting!$D$29:$H$33,MATCH('Risk Register'!G44,Setting!$C$29:$C$33,0),MATCH('Risk Register'!H44,Setting!$D$28:$H$28,0)),"")</f>
        <v/>
      </c>
      <c r="J44" s="36" t="str">
        <f>IF(OR(G44="",H44=""),"",VLOOKUP(G44,Setting!$J$28:$K$33,2,FALSE)*VLOOKUP(H44,Setting!$M$28:$N$33,2,FALSE))</f>
        <v/>
      </c>
      <c r="K44" s="59"/>
      <c r="L44" s="59"/>
      <c r="M44" s="60"/>
      <c r="N44" s="59"/>
      <c r="O44" s="59"/>
      <c r="P44" s="59"/>
    </row>
    <row r="45" spans="2:16" ht="40.049999999999997" customHeight="1" x14ac:dyDescent="0.45">
      <c r="B45" s="57"/>
      <c r="C45" s="57"/>
      <c r="D45" s="57"/>
      <c r="E45" s="57"/>
      <c r="F45" s="57"/>
      <c r="G45" s="57"/>
      <c r="H45" s="57"/>
      <c r="I45" s="57" t="str">
        <f>IFERROR(INDEX(Setting!$D$29:$H$33,MATCH('Risk Register'!G45,Setting!$C$29:$C$33,0),MATCH('Risk Register'!H45,Setting!$D$28:$H$28,0)),"")</f>
        <v/>
      </c>
      <c r="J45" s="33" t="str">
        <f>IF(OR(G45="",H45=""),"",VLOOKUP(G45,Setting!$J$28:$K$33,2,FALSE)*VLOOKUP(H45,Setting!$M$28:$N$33,2,FALSE))</f>
        <v/>
      </c>
      <c r="K45" s="57"/>
      <c r="L45" s="57"/>
      <c r="M45" s="58"/>
      <c r="N45" s="57"/>
      <c r="O45" s="57"/>
      <c r="P45" s="57"/>
    </row>
    <row r="46" spans="2:16" ht="40.049999999999997" customHeight="1" x14ac:dyDescent="0.45">
      <c r="B46" s="59"/>
      <c r="C46" s="59"/>
      <c r="D46" s="59"/>
      <c r="E46" s="59"/>
      <c r="F46" s="59"/>
      <c r="G46" s="59"/>
      <c r="H46" s="59"/>
      <c r="I46" s="59" t="str">
        <f>IFERROR(INDEX(Setting!$D$29:$H$33,MATCH('Risk Register'!G46,Setting!$C$29:$C$33,0),MATCH('Risk Register'!H46,Setting!$D$28:$H$28,0)),"")</f>
        <v/>
      </c>
      <c r="J46" s="36" t="str">
        <f>IF(OR(G46="",H46=""),"",VLOOKUP(G46,Setting!$J$28:$K$33,2,FALSE)*VLOOKUP(H46,Setting!$M$28:$N$33,2,FALSE))</f>
        <v/>
      </c>
      <c r="K46" s="59"/>
      <c r="L46" s="59"/>
      <c r="M46" s="60"/>
      <c r="N46" s="59"/>
      <c r="O46" s="59"/>
      <c r="P46" s="59"/>
    </row>
    <row r="47" spans="2:16" ht="40.049999999999997" customHeight="1" x14ac:dyDescent="0.45">
      <c r="B47" s="57"/>
      <c r="C47" s="57"/>
      <c r="D47" s="57"/>
      <c r="E47" s="57"/>
      <c r="F47" s="57"/>
      <c r="G47" s="57"/>
      <c r="H47" s="57"/>
      <c r="I47" s="57" t="str">
        <f>IFERROR(INDEX(Setting!$D$29:$H$33,MATCH('Risk Register'!G47,Setting!$C$29:$C$33,0),MATCH('Risk Register'!H47,Setting!$D$28:$H$28,0)),"")</f>
        <v/>
      </c>
      <c r="J47" s="33" t="str">
        <f>IF(OR(G47="",H47=""),"",VLOOKUP(G47,Setting!$J$28:$K$33,2,FALSE)*VLOOKUP(H47,Setting!$M$28:$N$33,2,FALSE))</f>
        <v/>
      </c>
      <c r="K47" s="57"/>
      <c r="L47" s="57"/>
      <c r="M47" s="58"/>
      <c r="N47" s="57"/>
      <c r="O47" s="57"/>
      <c r="P47" s="57"/>
    </row>
    <row r="48" spans="2:16" ht="40.049999999999997" customHeight="1" x14ac:dyDescent="0.45">
      <c r="B48" s="59"/>
      <c r="C48" s="59"/>
      <c r="D48" s="59"/>
      <c r="E48" s="59"/>
      <c r="F48" s="59"/>
      <c r="G48" s="59"/>
      <c r="H48" s="59"/>
      <c r="I48" s="59" t="str">
        <f>IFERROR(INDEX(Setting!$D$29:$H$33,MATCH('Risk Register'!G48,Setting!$C$29:$C$33,0),MATCH('Risk Register'!H48,Setting!$D$28:$H$28,0)),"")</f>
        <v/>
      </c>
      <c r="J48" s="36" t="str">
        <f>IF(OR(G48="",H48=""),"",VLOOKUP(G48,Setting!$J$28:$K$33,2,FALSE)*VLOOKUP(H48,Setting!$M$28:$N$33,2,FALSE))</f>
        <v/>
      </c>
      <c r="K48" s="59"/>
      <c r="L48" s="59"/>
      <c r="M48" s="60"/>
      <c r="N48" s="59"/>
      <c r="O48" s="59"/>
      <c r="P48" s="59"/>
    </row>
    <row r="49" spans="2:16" ht="40.049999999999997" customHeight="1" x14ac:dyDescent="0.45">
      <c r="B49" s="57"/>
      <c r="C49" s="57"/>
      <c r="D49" s="57"/>
      <c r="E49" s="57"/>
      <c r="F49" s="57"/>
      <c r="G49" s="57"/>
      <c r="H49" s="57"/>
      <c r="I49" s="57" t="str">
        <f>IFERROR(INDEX(Setting!$D$29:$H$33,MATCH('Risk Register'!G49,Setting!$C$29:$C$33,0),MATCH('Risk Register'!H49,Setting!$D$28:$H$28,0)),"")</f>
        <v/>
      </c>
      <c r="J49" s="33" t="str">
        <f>IF(OR(G49="",H49=""),"",VLOOKUP(G49,Setting!$J$28:$K$33,2,FALSE)*VLOOKUP(H49,Setting!$M$28:$N$33,2,FALSE))</f>
        <v/>
      </c>
      <c r="K49" s="57"/>
      <c r="L49" s="57"/>
      <c r="M49" s="58"/>
      <c r="N49" s="57"/>
      <c r="O49" s="57"/>
      <c r="P49" s="57"/>
    </row>
    <row r="50" spans="2:16" ht="40.049999999999997" customHeight="1" x14ac:dyDescent="0.45">
      <c r="B50" s="59"/>
      <c r="C50" s="59"/>
      <c r="D50" s="59"/>
      <c r="E50" s="59"/>
      <c r="F50" s="59"/>
      <c r="G50" s="59"/>
      <c r="H50" s="59"/>
      <c r="I50" s="59" t="str">
        <f>IFERROR(INDEX(Setting!$D$29:$H$33,MATCH('Risk Register'!G50,Setting!$C$29:$C$33,0),MATCH('Risk Register'!H50,Setting!$D$28:$H$28,0)),"")</f>
        <v/>
      </c>
      <c r="J50" s="36" t="str">
        <f>IF(OR(G50="",H50=""),"",VLOOKUP(G50,Setting!$J$28:$K$33,2,FALSE)*VLOOKUP(H50,Setting!$M$28:$N$33,2,FALSE))</f>
        <v/>
      </c>
      <c r="K50" s="59"/>
      <c r="L50" s="59"/>
      <c r="M50" s="60"/>
      <c r="N50" s="59"/>
      <c r="O50" s="59"/>
      <c r="P50" s="59"/>
    </row>
    <row r="51" spans="2:16" ht="40.049999999999997" customHeight="1" x14ac:dyDescent="0.45">
      <c r="B51" s="57"/>
      <c r="C51" s="57"/>
      <c r="D51" s="57"/>
      <c r="E51" s="57"/>
      <c r="F51" s="57"/>
      <c r="G51" s="57"/>
      <c r="H51" s="57"/>
      <c r="I51" s="57" t="str">
        <f>IFERROR(INDEX(Setting!$D$29:$H$33,MATCH('Risk Register'!G51,Setting!$C$29:$C$33,0),MATCH('Risk Register'!H51,Setting!$D$28:$H$28,0)),"")</f>
        <v/>
      </c>
      <c r="J51" s="33" t="str">
        <f>IF(OR(G51="",H51=""),"",VLOOKUP(G51,Setting!$J$28:$K$33,2,FALSE)*VLOOKUP(H51,Setting!$M$28:$N$33,2,FALSE))</f>
        <v/>
      </c>
      <c r="K51" s="57"/>
      <c r="L51" s="57"/>
      <c r="M51" s="58"/>
      <c r="N51" s="57"/>
      <c r="O51" s="57"/>
      <c r="P51" s="57"/>
    </row>
    <row r="52" spans="2:16" ht="40.049999999999997" customHeight="1" x14ac:dyDescent="0.45">
      <c r="B52" s="59"/>
      <c r="C52" s="59"/>
      <c r="D52" s="59"/>
      <c r="E52" s="59"/>
      <c r="F52" s="59"/>
      <c r="G52" s="59"/>
      <c r="H52" s="59"/>
      <c r="I52" s="59" t="str">
        <f>IFERROR(INDEX(Setting!$D$29:$H$33,MATCH('Risk Register'!G52,Setting!$C$29:$C$33,0),MATCH('Risk Register'!H52,Setting!$D$28:$H$28,0)),"")</f>
        <v/>
      </c>
      <c r="J52" s="36" t="str">
        <f>IF(OR(G52="",H52=""),"",VLOOKUP(G52,Setting!$J$28:$K$33,2,FALSE)*VLOOKUP(H52,Setting!$M$28:$N$33,2,FALSE))</f>
        <v/>
      </c>
      <c r="K52" s="59"/>
      <c r="L52" s="59"/>
      <c r="M52" s="60"/>
      <c r="N52" s="59"/>
      <c r="O52" s="59"/>
      <c r="P52" s="59"/>
    </row>
    <row r="53" spans="2:16" ht="40.049999999999997" customHeight="1" x14ac:dyDescent="0.45">
      <c r="B53" s="57"/>
      <c r="C53" s="57"/>
      <c r="D53" s="57"/>
      <c r="E53" s="57"/>
      <c r="F53" s="57"/>
      <c r="G53" s="57"/>
      <c r="H53" s="57"/>
      <c r="I53" s="57" t="str">
        <f>IFERROR(INDEX(Setting!$D$29:$H$33,MATCH('Risk Register'!G53,Setting!$C$29:$C$33,0),MATCH('Risk Register'!H53,Setting!$D$28:$H$28,0)),"")</f>
        <v/>
      </c>
      <c r="J53" s="33" t="str">
        <f>IF(OR(G53="",H53=""),"",VLOOKUP(G53,Setting!$J$28:$K$33,2,FALSE)*VLOOKUP(H53,Setting!$M$28:$N$33,2,FALSE))</f>
        <v/>
      </c>
      <c r="K53" s="57"/>
      <c r="L53" s="57"/>
      <c r="M53" s="58"/>
      <c r="N53" s="57"/>
      <c r="O53" s="57"/>
      <c r="P53" s="57"/>
    </row>
    <row r="54" spans="2:16" ht="40.049999999999997" customHeight="1" x14ac:dyDescent="0.45">
      <c r="B54" s="59"/>
      <c r="C54" s="59"/>
      <c r="D54" s="59"/>
      <c r="E54" s="59"/>
      <c r="F54" s="59"/>
      <c r="G54" s="59"/>
      <c r="H54" s="59"/>
      <c r="I54" s="59" t="str">
        <f>IFERROR(INDEX(Setting!$D$29:$H$33,MATCH('Risk Register'!G54,Setting!$C$29:$C$33,0),MATCH('Risk Register'!H54,Setting!$D$28:$H$28,0)),"")</f>
        <v/>
      </c>
      <c r="J54" s="36" t="str">
        <f>IF(OR(G54="",H54=""),"",VLOOKUP(G54,Setting!$J$28:$K$33,2,FALSE)*VLOOKUP(H54,Setting!$M$28:$N$33,2,FALSE))</f>
        <v/>
      </c>
      <c r="K54" s="59"/>
      <c r="L54" s="59"/>
      <c r="M54" s="60"/>
      <c r="N54" s="59"/>
      <c r="O54" s="59"/>
      <c r="P54" s="59"/>
    </row>
    <row r="55" spans="2:16" ht="40.049999999999997" customHeight="1" x14ac:dyDescent="0.45">
      <c r="B55" s="57"/>
      <c r="C55" s="57"/>
      <c r="D55" s="57"/>
      <c r="E55" s="57"/>
      <c r="F55" s="57"/>
      <c r="G55" s="57"/>
      <c r="H55" s="57"/>
      <c r="I55" s="57" t="str">
        <f>IFERROR(INDEX(Setting!$D$29:$H$33,MATCH('Risk Register'!G55,Setting!$C$29:$C$33,0),MATCH('Risk Register'!H55,Setting!$D$28:$H$28,0)),"")</f>
        <v/>
      </c>
      <c r="J55" s="33" t="str">
        <f>IF(OR(G55="",H55=""),"",VLOOKUP(G55,Setting!$J$28:$K$33,2,FALSE)*VLOOKUP(H55,Setting!$M$28:$N$33,2,FALSE))</f>
        <v/>
      </c>
      <c r="K55" s="57"/>
      <c r="L55" s="57"/>
      <c r="M55" s="58"/>
      <c r="N55" s="57"/>
      <c r="O55" s="57"/>
      <c r="P55" s="57"/>
    </row>
    <row r="56" spans="2:16" ht="40.049999999999997" customHeight="1" x14ac:dyDescent="0.45">
      <c r="B56" s="59"/>
      <c r="C56" s="59"/>
      <c r="D56" s="59"/>
      <c r="E56" s="59"/>
      <c r="F56" s="59"/>
      <c r="G56" s="59"/>
      <c r="H56" s="59"/>
      <c r="I56" s="59" t="str">
        <f>IFERROR(INDEX(Setting!$D$29:$H$33,MATCH('Risk Register'!G56,Setting!$C$29:$C$33,0),MATCH('Risk Register'!H56,Setting!$D$28:$H$28,0)),"")</f>
        <v/>
      </c>
      <c r="J56" s="36" t="str">
        <f>IF(OR(G56="",H56=""),"",VLOOKUP(G56,Setting!$J$28:$K$33,2,FALSE)*VLOOKUP(H56,Setting!$M$28:$N$33,2,FALSE))</f>
        <v/>
      </c>
      <c r="K56" s="59"/>
      <c r="L56" s="59"/>
      <c r="M56" s="60"/>
      <c r="N56" s="59"/>
      <c r="O56" s="59"/>
      <c r="P56" s="59"/>
    </row>
    <row r="57" spans="2:16" ht="40.049999999999997" customHeight="1" x14ac:dyDescent="0.45">
      <c r="B57" s="57"/>
      <c r="C57" s="57"/>
      <c r="D57" s="57"/>
      <c r="E57" s="57"/>
      <c r="F57" s="57"/>
      <c r="G57" s="57"/>
      <c r="H57" s="57"/>
      <c r="I57" s="57" t="str">
        <f>IFERROR(INDEX(Setting!$D$29:$H$33,MATCH('Risk Register'!G57,Setting!$C$29:$C$33,0),MATCH('Risk Register'!H57,Setting!$D$28:$H$28,0)),"")</f>
        <v/>
      </c>
      <c r="J57" s="33" t="str">
        <f>IF(OR(G57="",H57=""),"",VLOOKUP(G57,Setting!$J$28:$K$33,2,FALSE)*VLOOKUP(H57,Setting!$M$28:$N$33,2,FALSE))</f>
        <v/>
      </c>
      <c r="K57" s="57"/>
      <c r="L57" s="57"/>
      <c r="M57" s="58"/>
      <c r="N57" s="57"/>
      <c r="O57" s="57"/>
      <c r="P57" s="57"/>
    </row>
    <row r="58" spans="2:16" ht="40.049999999999997" customHeight="1" x14ac:dyDescent="0.45">
      <c r="B58" s="59"/>
      <c r="C58" s="59"/>
      <c r="D58" s="59"/>
      <c r="E58" s="59"/>
      <c r="F58" s="59"/>
      <c r="G58" s="59"/>
      <c r="H58" s="59"/>
      <c r="I58" s="59" t="str">
        <f>IFERROR(INDEX(Setting!$D$29:$H$33,MATCH('Risk Register'!G58,Setting!$C$29:$C$33,0),MATCH('Risk Register'!H58,Setting!$D$28:$H$28,0)),"")</f>
        <v/>
      </c>
      <c r="J58" s="36" t="str">
        <f>IF(OR(G58="",H58=""),"",VLOOKUP(G58,Setting!$J$28:$K$33,2,FALSE)*VLOOKUP(H58,Setting!$M$28:$N$33,2,FALSE))</f>
        <v/>
      </c>
      <c r="K58" s="59"/>
      <c r="L58" s="59"/>
      <c r="M58" s="60"/>
      <c r="N58" s="59"/>
      <c r="O58" s="59"/>
      <c r="P58" s="59"/>
    </row>
    <row r="59" spans="2:16" ht="40.049999999999997" customHeight="1" x14ac:dyDescent="0.45">
      <c r="B59" s="57"/>
      <c r="C59" s="57"/>
      <c r="D59" s="57"/>
      <c r="E59" s="57"/>
      <c r="F59" s="57"/>
      <c r="G59" s="57"/>
      <c r="H59" s="57"/>
      <c r="I59" s="57" t="str">
        <f>IFERROR(INDEX(Setting!$D$29:$H$33,MATCH('Risk Register'!G59,Setting!$C$29:$C$33,0),MATCH('Risk Register'!H59,Setting!$D$28:$H$28,0)),"")</f>
        <v/>
      </c>
      <c r="J59" s="33" t="str">
        <f>IF(OR(G59="",H59=""),"",VLOOKUP(G59,Setting!$J$28:$K$33,2,FALSE)*VLOOKUP(H59,Setting!$M$28:$N$33,2,FALSE))</f>
        <v/>
      </c>
      <c r="K59" s="57"/>
      <c r="L59" s="57"/>
      <c r="M59" s="58"/>
      <c r="N59" s="57"/>
      <c r="O59" s="57"/>
      <c r="P59" s="57"/>
    </row>
    <row r="60" spans="2:16" ht="40.049999999999997" customHeight="1" x14ac:dyDescent="0.45">
      <c r="B60" s="59"/>
      <c r="C60" s="59"/>
      <c r="D60" s="59"/>
      <c r="E60" s="59"/>
      <c r="F60" s="59"/>
      <c r="G60" s="59"/>
      <c r="H60" s="59"/>
      <c r="I60" s="59" t="str">
        <f>IFERROR(INDEX(Setting!$D$29:$H$33,MATCH('Risk Register'!G60,Setting!$C$29:$C$33,0),MATCH('Risk Register'!H60,Setting!$D$28:$H$28,0)),"")</f>
        <v/>
      </c>
      <c r="J60" s="36" t="str">
        <f>IF(OR(G60="",H60=""),"",VLOOKUP(G60,Setting!$J$28:$K$33,2,FALSE)*VLOOKUP(H60,Setting!$M$28:$N$33,2,FALSE))</f>
        <v/>
      </c>
      <c r="K60" s="59"/>
      <c r="L60" s="59"/>
      <c r="M60" s="60"/>
      <c r="N60" s="59"/>
      <c r="O60" s="59"/>
      <c r="P60" s="59"/>
    </row>
    <row r="61" spans="2:16" ht="40.049999999999997" customHeight="1" x14ac:dyDescent="0.45">
      <c r="B61" s="57"/>
      <c r="C61" s="57"/>
      <c r="D61" s="57"/>
      <c r="E61" s="57"/>
      <c r="F61" s="57"/>
      <c r="G61" s="57"/>
      <c r="H61" s="57"/>
      <c r="I61" s="57" t="str">
        <f>IFERROR(INDEX(Setting!$D$29:$H$33,MATCH('Risk Register'!G61,Setting!$C$29:$C$33,0),MATCH('Risk Register'!H61,Setting!$D$28:$H$28,0)),"")</f>
        <v/>
      </c>
      <c r="J61" s="33" t="str">
        <f>IF(OR(G61="",H61=""),"",VLOOKUP(G61,Setting!$J$28:$K$33,2,FALSE)*VLOOKUP(H61,Setting!$M$28:$N$33,2,FALSE))</f>
        <v/>
      </c>
      <c r="K61" s="57"/>
      <c r="L61" s="57"/>
      <c r="M61" s="58"/>
      <c r="N61" s="57"/>
      <c r="O61" s="57"/>
      <c r="P61" s="57"/>
    </row>
    <row r="62" spans="2:16" ht="40.049999999999997" customHeight="1" x14ac:dyDescent="0.45">
      <c r="B62" s="59"/>
      <c r="C62" s="59"/>
      <c r="D62" s="59"/>
      <c r="E62" s="59"/>
      <c r="F62" s="59"/>
      <c r="G62" s="59"/>
      <c r="H62" s="59"/>
      <c r="I62" s="59" t="str">
        <f>IFERROR(INDEX(Setting!$D$29:$H$33,MATCH('Risk Register'!G62,Setting!$C$29:$C$33,0),MATCH('Risk Register'!H62,Setting!$D$28:$H$28,0)),"")</f>
        <v/>
      </c>
      <c r="J62" s="36" t="str">
        <f>IF(OR(G62="",H62=""),"",VLOOKUP(G62,Setting!$J$28:$K$33,2,FALSE)*VLOOKUP(H62,Setting!$M$28:$N$33,2,FALSE))</f>
        <v/>
      </c>
      <c r="K62" s="59"/>
      <c r="L62" s="59"/>
      <c r="M62" s="60"/>
      <c r="N62" s="59"/>
      <c r="O62" s="59"/>
      <c r="P62" s="59"/>
    </row>
    <row r="63" spans="2:16" ht="40.049999999999997" customHeight="1" x14ac:dyDescent="0.45">
      <c r="B63" s="57"/>
      <c r="C63" s="57"/>
      <c r="D63" s="57"/>
      <c r="E63" s="57"/>
      <c r="F63" s="57"/>
      <c r="G63" s="57"/>
      <c r="H63" s="57"/>
      <c r="I63" s="57" t="str">
        <f>IFERROR(INDEX(Setting!$D$29:$H$33,MATCH('Risk Register'!G63,Setting!$C$29:$C$33,0),MATCH('Risk Register'!H63,Setting!$D$28:$H$28,0)),"")</f>
        <v/>
      </c>
      <c r="J63" s="33" t="str">
        <f>IF(OR(G63="",H63=""),"",VLOOKUP(G63,Setting!$J$28:$K$33,2,FALSE)*VLOOKUP(H63,Setting!$M$28:$N$33,2,FALSE))</f>
        <v/>
      </c>
      <c r="K63" s="57"/>
      <c r="L63" s="57"/>
      <c r="M63" s="58"/>
      <c r="N63" s="57"/>
      <c r="O63" s="57"/>
      <c r="P63" s="57"/>
    </row>
    <row r="64" spans="2:16" ht="40.049999999999997" customHeight="1" x14ac:dyDescent="0.45">
      <c r="B64" s="59"/>
      <c r="C64" s="59"/>
      <c r="D64" s="59"/>
      <c r="E64" s="59"/>
      <c r="F64" s="59"/>
      <c r="G64" s="59"/>
      <c r="H64" s="59"/>
      <c r="I64" s="59" t="str">
        <f>IFERROR(INDEX(Setting!$D$29:$H$33,MATCH('Risk Register'!G64,Setting!$C$29:$C$33,0),MATCH('Risk Register'!H64,Setting!$D$28:$H$28,0)),"")</f>
        <v/>
      </c>
      <c r="J64" s="36" t="str">
        <f>IF(OR(G64="",H64=""),"",VLOOKUP(G64,Setting!$J$28:$K$33,2,FALSE)*VLOOKUP(H64,Setting!$M$28:$N$33,2,FALSE))</f>
        <v/>
      </c>
      <c r="K64" s="59"/>
      <c r="L64" s="59"/>
      <c r="M64" s="60"/>
      <c r="N64" s="59"/>
      <c r="O64" s="59"/>
      <c r="P64" s="59"/>
    </row>
    <row r="65" spans="2:16" ht="40.049999999999997" customHeight="1" x14ac:dyDescent="0.45">
      <c r="B65" s="57"/>
      <c r="C65" s="57"/>
      <c r="D65" s="57"/>
      <c r="E65" s="57"/>
      <c r="F65" s="57"/>
      <c r="G65" s="57"/>
      <c r="H65" s="57"/>
      <c r="I65" s="57" t="str">
        <f>IFERROR(INDEX(Setting!$D$29:$H$33,MATCH('Risk Register'!G65,Setting!$C$29:$C$33,0),MATCH('Risk Register'!H65,Setting!$D$28:$H$28,0)),"")</f>
        <v/>
      </c>
      <c r="J65" s="33" t="str">
        <f>IF(OR(G65="",H65=""),"",VLOOKUP(G65,Setting!$J$28:$K$33,2,FALSE)*VLOOKUP(H65,Setting!$M$28:$N$33,2,FALSE))</f>
        <v/>
      </c>
      <c r="K65" s="57"/>
      <c r="L65" s="57"/>
      <c r="M65" s="58"/>
      <c r="N65" s="57"/>
      <c r="O65" s="57"/>
      <c r="P65" s="57"/>
    </row>
    <row r="66" spans="2:16" ht="40.049999999999997" customHeight="1" x14ac:dyDescent="0.45">
      <c r="B66" s="59"/>
      <c r="C66" s="59"/>
      <c r="D66" s="59"/>
      <c r="E66" s="59"/>
      <c r="F66" s="59"/>
      <c r="G66" s="59"/>
      <c r="H66" s="59"/>
      <c r="I66" s="59" t="str">
        <f>IFERROR(INDEX(Setting!$D$29:$H$33,MATCH('Risk Register'!G66,Setting!$C$29:$C$33,0),MATCH('Risk Register'!H66,Setting!$D$28:$H$28,0)),"")</f>
        <v/>
      </c>
      <c r="J66" s="36" t="str">
        <f>IF(OR(G66="",H66=""),"",VLOOKUP(G66,Setting!$J$28:$K$33,2,FALSE)*VLOOKUP(H66,Setting!$M$28:$N$33,2,FALSE))</f>
        <v/>
      </c>
      <c r="K66" s="59"/>
      <c r="L66" s="59"/>
      <c r="M66" s="60"/>
      <c r="N66" s="59"/>
      <c r="O66" s="59"/>
      <c r="P66" s="59"/>
    </row>
    <row r="67" spans="2:16" ht="40.049999999999997" customHeight="1" x14ac:dyDescent="0.45">
      <c r="B67" s="57"/>
      <c r="C67" s="57"/>
      <c r="D67" s="57"/>
      <c r="E67" s="57"/>
      <c r="F67" s="57"/>
      <c r="G67" s="57"/>
      <c r="H67" s="57"/>
      <c r="I67" s="57" t="str">
        <f>IFERROR(INDEX(Setting!$D$29:$H$33,MATCH('Risk Register'!G67,Setting!$C$29:$C$33,0),MATCH('Risk Register'!H67,Setting!$D$28:$H$28,0)),"")</f>
        <v/>
      </c>
      <c r="J67" s="33" t="str">
        <f>IF(OR(G67="",H67=""),"",VLOOKUP(G67,Setting!$J$28:$K$33,2,FALSE)*VLOOKUP(H67,Setting!$M$28:$N$33,2,FALSE))</f>
        <v/>
      </c>
      <c r="K67" s="57"/>
      <c r="L67" s="57"/>
      <c r="M67" s="58"/>
      <c r="N67" s="57"/>
      <c r="O67" s="57"/>
      <c r="P67" s="57"/>
    </row>
    <row r="68" spans="2:16" ht="40.049999999999997" customHeight="1" x14ac:dyDescent="0.45">
      <c r="B68" s="59"/>
      <c r="C68" s="59"/>
      <c r="D68" s="59"/>
      <c r="E68" s="59"/>
      <c r="F68" s="59"/>
      <c r="G68" s="59"/>
      <c r="H68" s="59"/>
      <c r="I68" s="59" t="str">
        <f>IFERROR(INDEX(Setting!$D$29:$H$33,MATCH('Risk Register'!G68,Setting!$C$29:$C$33,0),MATCH('Risk Register'!H68,Setting!$D$28:$H$28,0)),"")</f>
        <v/>
      </c>
      <c r="J68" s="36" t="str">
        <f>IF(OR(G68="",H68=""),"",VLOOKUP(G68,Setting!$J$28:$K$33,2,FALSE)*VLOOKUP(H68,Setting!$M$28:$N$33,2,FALSE))</f>
        <v/>
      </c>
      <c r="K68" s="59"/>
      <c r="L68" s="59"/>
      <c r="M68" s="60"/>
      <c r="N68" s="59"/>
      <c r="O68" s="59"/>
      <c r="P68" s="59"/>
    </row>
    <row r="69" spans="2:16" ht="40.049999999999997" customHeight="1" x14ac:dyDescent="0.45">
      <c r="B69" s="57"/>
      <c r="C69" s="57"/>
      <c r="D69" s="57"/>
      <c r="E69" s="57"/>
      <c r="F69" s="57"/>
      <c r="G69" s="57"/>
      <c r="H69" s="57"/>
      <c r="I69" s="57" t="str">
        <f>IFERROR(INDEX(Setting!$D$29:$H$33,MATCH('Risk Register'!G69,Setting!$C$29:$C$33,0),MATCH('Risk Register'!H69,Setting!$D$28:$H$28,0)),"")</f>
        <v/>
      </c>
      <c r="J69" s="33" t="str">
        <f>IF(OR(G69="",H69=""),"",VLOOKUP(G69,Setting!$J$28:$K$33,2,FALSE)*VLOOKUP(H69,Setting!$M$28:$N$33,2,FALSE))</f>
        <v/>
      </c>
      <c r="K69" s="57"/>
      <c r="L69" s="57"/>
      <c r="M69" s="58"/>
      <c r="N69" s="57"/>
      <c r="O69" s="57"/>
      <c r="P69" s="57"/>
    </row>
    <row r="70" spans="2:16" ht="40.049999999999997" customHeight="1" x14ac:dyDescent="0.45">
      <c r="B70" s="59"/>
      <c r="C70" s="59"/>
      <c r="D70" s="59"/>
      <c r="E70" s="59"/>
      <c r="F70" s="59"/>
      <c r="G70" s="59"/>
      <c r="H70" s="59"/>
      <c r="I70" s="59" t="str">
        <f>IFERROR(INDEX(Setting!$D$29:$H$33,MATCH('Risk Register'!G70,Setting!$C$29:$C$33,0),MATCH('Risk Register'!H70,Setting!$D$28:$H$28,0)),"")</f>
        <v/>
      </c>
      <c r="J70" s="36" t="str">
        <f>IF(OR(G70="",H70=""),"",VLOOKUP(G70,Setting!$J$28:$K$33,2,FALSE)*VLOOKUP(H70,Setting!$M$28:$N$33,2,FALSE))</f>
        <v/>
      </c>
      <c r="K70" s="59"/>
      <c r="L70" s="59"/>
      <c r="M70" s="60"/>
      <c r="N70" s="59"/>
      <c r="O70" s="59"/>
      <c r="P70" s="59"/>
    </row>
    <row r="71" spans="2:16" ht="40.049999999999997" customHeight="1" x14ac:dyDescent="0.45">
      <c r="B71" s="57"/>
      <c r="C71" s="57"/>
      <c r="D71" s="57"/>
      <c r="E71" s="57"/>
      <c r="F71" s="57"/>
      <c r="G71" s="57"/>
      <c r="H71" s="57"/>
      <c r="I71" s="57" t="str">
        <f>IFERROR(INDEX(Setting!$D$29:$H$33,MATCH('Risk Register'!G71,Setting!$C$29:$C$33,0),MATCH('Risk Register'!H71,Setting!$D$28:$H$28,0)),"")</f>
        <v/>
      </c>
      <c r="J71" s="33" t="str">
        <f>IF(OR(G71="",H71=""),"",VLOOKUP(G71,Setting!$J$28:$K$33,2,FALSE)*VLOOKUP(H71,Setting!$M$28:$N$33,2,FALSE))</f>
        <v/>
      </c>
      <c r="K71" s="57"/>
      <c r="L71" s="57"/>
      <c r="M71" s="58"/>
      <c r="N71" s="57"/>
      <c r="O71" s="57"/>
      <c r="P71" s="57"/>
    </row>
    <row r="72" spans="2:16" ht="40.049999999999997" customHeight="1" x14ac:dyDescent="0.45">
      <c r="B72" s="59"/>
      <c r="C72" s="59"/>
      <c r="D72" s="59"/>
      <c r="E72" s="59"/>
      <c r="F72" s="59"/>
      <c r="G72" s="59"/>
      <c r="H72" s="59"/>
      <c r="I72" s="59" t="str">
        <f>IFERROR(INDEX(Setting!$D$29:$H$33,MATCH('Risk Register'!G72,Setting!$C$29:$C$33,0),MATCH('Risk Register'!H72,Setting!$D$28:$H$28,0)),"")</f>
        <v/>
      </c>
      <c r="J72" s="36" t="str">
        <f>IF(OR(G72="",H72=""),"",VLOOKUP(G72,Setting!$J$28:$K$33,2,FALSE)*VLOOKUP(H72,Setting!$M$28:$N$33,2,FALSE))</f>
        <v/>
      </c>
      <c r="K72" s="59"/>
      <c r="L72" s="59"/>
      <c r="M72" s="60"/>
      <c r="N72" s="59"/>
      <c r="O72" s="59"/>
      <c r="P72" s="59"/>
    </row>
    <row r="73" spans="2:16" ht="40.049999999999997" customHeight="1" x14ac:dyDescent="0.45">
      <c r="B73" s="57"/>
      <c r="C73" s="57"/>
      <c r="D73" s="57"/>
      <c r="E73" s="57"/>
      <c r="F73" s="57"/>
      <c r="G73" s="57"/>
      <c r="H73" s="57"/>
      <c r="I73" s="57" t="str">
        <f>IFERROR(INDEX(Setting!$D$29:$H$33,MATCH('Risk Register'!G73,Setting!$C$29:$C$33,0),MATCH('Risk Register'!H73,Setting!$D$28:$H$28,0)),"")</f>
        <v/>
      </c>
      <c r="J73" s="33" t="str">
        <f>IF(OR(G73="",H73=""),"",VLOOKUP(G73,Setting!$J$28:$K$33,2,FALSE)*VLOOKUP(H73,Setting!$M$28:$N$33,2,FALSE))</f>
        <v/>
      </c>
      <c r="K73" s="57"/>
      <c r="L73" s="57"/>
      <c r="M73" s="58"/>
      <c r="N73" s="57"/>
      <c r="O73" s="57"/>
      <c r="P73" s="57"/>
    </row>
    <row r="74" spans="2:16" ht="40.049999999999997" customHeight="1" x14ac:dyDescent="0.45">
      <c r="B74" s="59"/>
      <c r="C74" s="59"/>
      <c r="D74" s="59"/>
      <c r="E74" s="59"/>
      <c r="F74" s="59"/>
      <c r="G74" s="59"/>
      <c r="H74" s="59"/>
      <c r="I74" s="59" t="str">
        <f>IFERROR(INDEX(Setting!$D$29:$H$33,MATCH('Risk Register'!G74,Setting!$C$29:$C$33,0),MATCH('Risk Register'!H74,Setting!$D$28:$H$28,0)),"")</f>
        <v/>
      </c>
      <c r="J74" s="36" t="str">
        <f>IF(OR(G74="",H74=""),"",VLOOKUP(G74,Setting!$J$28:$K$33,2,FALSE)*VLOOKUP(H74,Setting!$M$28:$N$33,2,FALSE))</f>
        <v/>
      </c>
      <c r="K74" s="59"/>
      <c r="L74" s="59"/>
      <c r="M74" s="60"/>
      <c r="N74" s="59"/>
      <c r="O74" s="59"/>
      <c r="P74" s="59"/>
    </row>
    <row r="75" spans="2:16" ht="40.049999999999997" customHeight="1" x14ac:dyDescent="0.45">
      <c r="B75" s="57"/>
      <c r="C75" s="57"/>
      <c r="D75" s="57"/>
      <c r="E75" s="57"/>
      <c r="F75" s="57"/>
      <c r="G75" s="57"/>
      <c r="H75" s="57"/>
      <c r="I75" s="57" t="str">
        <f>IFERROR(INDEX(Setting!$D$29:$H$33,MATCH('Risk Register'!G75,Setting!$C$29:$C$33,0),MATCH('Risk Register'!H75,Setting!$D$28:$H$28,0)),"")</f>
        <v/>
      </c>
      <c r="J75" s="33" t="str">
        <f>IF(OR(G75="",H75=""),"",VLOOKUP(G75,Setting!$J$28:$K$33,2,FALSE)*VLOOKUP(H75,Setting!$M$28:$N$33,2,FALSE))</f>
        <v/>
      </c>
      <c r="K75" s="57"/>
      <c r="L75" s="57"/>
      <c r="M75" s="58"/>
      <c r="N75" s="57"/>
      <c r="O75" s="57"/>
      <c r="P75" s="57"/>
    </row>
    <row r="76" spans="2:16" ht="40.049999999999997" customHeight="1" x14ac:dyDescent="0.45">
      <c r="B76" s="59"/>
      <c r="C76" s="59"/>
      <c r="D76" s="59"/>
      <c r="E76" s="59"/>
      <c r="F76" s="59"/>
      <c r="G76" s="59"/>
      <c r="H76" s="59"/>
      <c r="I76" s="59" t="str">
        <f>IFERROR(INDEX(Setting!$D$29:$H$33,MATCH('Risk Register'!G76,Setting!$C$29:$C$33,0),MATCH('Risk Register'!H76,Setting!$D$28:$H$28,0)),"")</f>
        <v/>
      </c>
      <c r="J76" s="36" t="str">
        <f>IF(OR(G76="",H76=""),"",VLOOKUP(G76,Setting!$J$28:$K$33,2,FALSE)*VLOOKUP(H76,Setting!$M$28:$N$33,2,FALSE))</f>
        <v/>
      </c>
      <c r="K76" s="59"/>
      <c r="L76" s="59"/>
      <c r="M76" s="60"/>
      <c r="N76" s="59"/>
      <c r="O76" s="59"/>
      <c r="P76" s="59"/>
    </row>
    <row r="77" spans="2:16" ht="40.049999999999997" customHeight="1" x14ac:dyDescent="0.45">
      <c r="B77" s="57"/>
      <c r="C77" s="57"/>
      <c r="D77" s="57"/>
      <c r="E77" s="57"/>
      <c r="F77" s="57"/>
      <c r="G77" s="57"/>
      <c r="H77" s="57"/>
      <c r="I77" s="57" t="str">
        <f>IFERROR(INDEX(Setting!$D$29:$H$33,MATCH('Risk Register'!G77,Setting!$C$29:$C$33,0),MATCH('Risk Register'!H77,Setting!$D$28:$H$28,0)),"")</f>
        <v/>
      </c>
      <c r="J77" s="33" t="str">
        <f>IF(OR(G77="",H77=""),"",VLOOKUP(G77,Setting!$J$28:$K$33,2,FALSE)*VLOOKUP(H77,Setting!$M$28:$N$33,2,FALSE))</f>
        <v/>
      </c>
      <c r="K77" s="57"/>
      <c r="L77" s="57"/>
      <c r="M77" s="58"/>
      <c r="N77" s="57"/>
      <c r="O77" s="57"/>
      <c r="P77" s="57"/>
    </row>
    <row r="78" spans="2:16" ht="40.049999999999997" customHeight="1" x14ac:dyDescent="0.45">
      <c r="B78" s="59"/>
      <c r="C78" s="59"/>
      <c r="D78" s="59"/>
      <c r="E78" s="59"/>
      <c r="F78" s="59"/>
      <c r="G78" s="59"/>
      <c r="H78" s="59"/>
      <c r="I78" s="59" t="str">
        <f>IFERROR(INDEX(Setting!$D$29:$H$33,MATCH('Risk Register'!G78,Setting!$C$29:$C$33,0),MATCH('Risk Register'!H78,Setting!$D$28:$H$28,0)),"")</f>
        <v/>
      </c>
      <c r="J78" s="36" t="str">
        <f>IF(OR(G78="",H78=""),"",VLOOKUP(G78,Setting!$J$28:$K$33,2,FALSE)*VLOOKUP(H78,Setting!$M$28:$N$33,2,FALSE))</f>
        <v/>
      </c>
      <c r="K78" s="59"/>
      <c r="L78" s="59"/>
      <c r="M78" s="60"/>
      <c r="N78" s="59"/>
      <c r="O78" s="59"/>
      <c r="P78" s="59"/>
    </row>
    <row r="79" spans="2:16" ht="40.049999999999997" customHeight="1" x14ac:dyDescent="0.45">
      <c r="B79" s="57"/>
      <c r="C79" s="57"/>
      <c r="D79" s="57"/>
      <c r="E79" s="57"/>
      <c r="F79" s="57"/>
      <c r="G79" s="57"/>
      <c r="H79" s="57"/>
      <c r="I79" s="57" t="str">
        <f>IFERROR(INDEX(Setting!$D$29:$H$33,MATCH('Risk Register'!G79,Setting!$C$29:$C$33,0),MATCH('Risk Register'!H79,Setting!$D$28:$H$28,0)),"")</f>
        <v/>
      </c>
      <c r="J79" s="33" t="str">
        <f>IF(OR(G79="",H79=""),"",VLOOKUP(G79,Setting!$J$28:$K$33,2,FALSE)*VLOOKUP(H79,Setting!$M$28:$N$33,2,FALSE))</f>
        <v/>
      </c>
      <c r="K79" s="57"/>
      <c r="L79" s="57"/>
      <c r="M79" s="58"/>
      <c r="N79" s="57"/>
      <c r="O79" s="57"/>
      <c r="P79" s="57"/>
    </row>
    <row r="80" spans="2:16" ht="40.049999999999997" customHeight="1" x14ac:dyDescent="0.45">
      <c r="B80" s="59"/>
      <c r="C80" s="59"/>
      <c r="D80" s="59"/>
      <c r="E80" s="59"/>
      <c r="F80" s="59"/>
      <c r="G80" s="59"/>
      <c r="H80" s="59"/>
      <c r="I80" s="59" t="str">
        <f>IFERROR(INDEX(Setting!$D$29:$H$33,MATCH('Risk Register'!G80,Setting!$C$29:$C$33,0),MATCH('Risk Register'!H80,Setting!$D$28:$H$28,0)),"")</f>
        <v/>
      </c>
      <c r="J80" s="36" t="str">
        <f>IF(OR(G80="",H80=""),"",VLOOKUP(G80,Setting!$J$28:$K$33,2,FALSE)*VLOOKUP(H80,Setting!$M$28:$N$33,2,FALSE))</f>
        <v/>
      </c>
      <c r="K80" s="59"/>
      <c r="L80" s="59"/>
      <c r="M80" s="60"/>
      <c r="N80" s="59"/>
      <c r="O80" s="59"/>
      <c r="P80" s="59"/>
    </row>
    <row r="81" spans="2:16" ht="40.049999999999997" customHeight="1" x14ac:dyDescent="0.45">
      <c r="B81" s="57"/>
      <c r="C81" s="57"/>
      <c r="D81" s="57"/>
      <c r="E81" s="57"/>
      <c r="F81" s="57"/>
      <c r="G81" s="57"/>
      <c r="H81" s="57"/>
      <c r="I81" s="57" t="str">
        <f>IFERROR(INDEX(Setting!$D$29:$H$33,MATCH('Risk Register'!G81,Setting!$C$29:$C$33,0),MATCH('Risk Register'!H81,Setting!$D$28:$H$28,0)),"")</f>
        <v/>
      </c>
      <c r="J81" s="33" t="str">
        <f>IF(OR(G81="",H81=""),"",VLOOKUP(G81,Setting!$J$28:$K$33,2,FALSE)*VLOOKUP(H81,Setting!$M$28:$N$33,2,FALSE))</f>
        <v/>
      </c>
      <c r="K81" s="57"/>
      <c r="L81" s="57"/>
      <c r="M81" s="58"/>
      <c r="N81" s="57"/>
      <c r="O81" s="57"/>
      <c r="P81" s="57"/>
    </row>
    <row r="82" spans="2:16" ht="40.049999999999997" customHeight="1" x14ac:dyDescent="0.45">
      <c r="B82" s="59"/>
      <c r="C82" s="59"/>
      <c r="D82" s="59"/>
      <c r="E82" s="59"/>
      <c r="F82" s="59"/>
      <c r="G82" s="59"/>
      <c r="H82" s="59"/>
      <c r="I82" s="59" t="str">
        <f>IFERROR(INDEX(Setting!$D$29:$H$33,MATCH('Risk Register'!G82,Setting!$C$29:$C$33,0),MATCH('Risk Register'!H82,Setting!$D$28:$H$28,0)),"")</f>
        <v/>
      </c>
      <c r="J82" s="36" t="str">
        <f>IF(OR(G82="",H82=""),"",VLOOKUP(G82,Setting!$J$28:$K$33,2,FALSE)*VLOOKUP(H82,Setting!$M$28:$N$33,2,FALSE))</f>
        <v/>
      </c>
      <c r="K82" s="59"/>
      <c r="L82" s="59"/>
      <c r="M82" s="60"/>
      <c r="N82" s="59"/>
      <c r="O82" s="59"/>
      <c r="P82" s="59"/>
    </row>
    <row r="83" spans="2:16" ht="40.049999999999997" customHeight="1" x14ac:dyDescent="0.45">
      <c r="B83" s="57"/>
      <c r="C83" s="57"/>
      <c r="D83" s="57"/>
      <c r="E83" s="57"/>
      <c r="F83" s="57"/>
      <c r="G83" s="57"/>
      <c r="H83" s="57"/>
      <c r="I83" s="57" t="str">
        <f>IFERROR(INDEX(Setting!$D$29:$H$33,MATCH('Risk Register'!G83,Setting!$C$29:$C$33,0),MATCH('Risk Register'!H83,Setting!$D$28:$H$28,0)),"")</f>
        <v/>
      </c>
      <c r="J83" s="33" t="str">
        <f>IF(OR(G83="",H83=""),"",VLOOKUP(G83,Setting!$J$28:$K$33,2,FALSE)*VLOOKUP(H83,Setting!$M$28:$N$33,2,FALSE))</f>
        <v/>
      </c>
      <c r="K83" s="57"/>
      <c r="L83" s="57"/>
      <c r="M83" s="58"/>
      <c r="N83" s="57"/>
      <c r="O83" s="57"/>
      <c r="P83" s="57"/>
    </row>
    <row r="84" spans="2:16" ht="40.049999999999997" customHeight="1" x14ac:dyDescent="0.45">
      <c r="B84" s="59"/>
      <c r="C84" s="59"/>
      <c r="D84" s="59"/>
      <c r="E84" s="59"/>
      <c r="F84" s="59"/>
      <c r="G84" s="59"/>
      <c r="H84" s="59"/>
      <c r="I84" s="59" t="str">
        <f>IFERROR(INDEX(Setting!$D$29:$H$33,MATCH('Risk Register'!G84,Setting!$C$29:$C$33,0),MATCH('Risk Register'!H84,Setting!$D$28:$H$28,0)),"")</f>
        <v/>
      </c>
      <c r="J84" s="36" t="str">
        <f>IF(OR(G84="",H84=""),"",VLOOKUP(G84,Setting!$J$28:$K$33,2,FALSE)*VLOOKUP(H84,Setting!$M$28:$N$33,2,FALSE))</f>
        <v/>
      </c>
      <c r="K84" s="59"/>
      <c r="L84" s="59"/>
      <c r="M84" s="60"/>
      <c r="N84" s="59"/>
      <c r="O84" s="59"/>
      <c r="P84" s="59"/>
    </row>
    <row r="85" spans="2:16" ht="40.049999999999997" customHeight="1" x14ac:dyDescent="0.45">
      <c r="B85" s="57"/>
      <c r="C85" s="57"/>
      <c r="D85" s="57"/>
      <c r="E85" s="57"/>
      <c r="F85" s="57"/>
      <c r="G85" s="57"/>
      <c r="H85" s="57"/>
      <c r="I85" s="57" t="str">
        <f>IFERROR(INDEX(Setting!$D$29:$H$33,MATCH('Risk Register'!G85,Setting!$C$29:$C$33,0),MATCH('Risk Register'!H85,Setting!$D$28:$H$28,0)),"")</f>
        <v/>
      </c>
      <c r="J85" s="33" t="str">
        <f>IF(OR(G85="",H85=""),"",VLOOKUP(G85,Setting!$J$28:$K$33,2,FALSE)*VLOOKUP(H85,Setting!$M$28:$N$33,2,FALSE))</f>
        <v/>
      </c>
      <c r="K85" s="57"/>
      <c r="L85" s="57"/>
      <c r="M85" s="58"/>
      <c r="N85" s="57"/>
      <c r="O85" s="57"/>
      <c r="P85" s="57"/>
    </row>
    <row r="86" spans="2:16" ht="40.049999999999997" customHeight="1" x14ac:dyDescent="0.45">
      <c r="B86" s="59"/>
      <c r="C86" s="59"/>
      <c r="D86" s="59"/>
      <c r="E86" s="59"/>
      <c r="F86" s="59"/>
      <c r="G86" s="59"/>
      <c r="H86" s="59"/>
      <c r="I86" s="59" t="str">
        <f>IFERROR(INDEX(Setting!$D$29:$H$33,MATCH('Risk Register'!G86,Setting!$C$29:$C$33,0),MATCH('Risk Register'!H86,Setting!$D$28:$H$28,0)),"")</f>
        <v/>
      </c>
      <c r="J86" s="36" t="str">
        <f>IF(OR(G86="",H86=""),"",VLOOKUP(G86,Setting!$J$28:$K$33,2,FALSE)*VLOOKUP(H86,Setting!$M$28:$N$33,2,FALSE))</f>
        <v/>
      </c>
      <c r="K86" s="59"/>
      <c r="L86" s="59"/>
      <c r="M86" s="60"/>
      <c r="N86" s="59"/>
      <c r="O86" s="59"/>
      <c r="P86" s="59"/>
    </row>
    <row r="87" spans="2:16" ht="40.049999999999997" customHeight="1" x14ac:dyDescent="0.45">
      <c r="B87" s="57"/>
      <c r="C87" s="57"/>
      <c r="D87" s="57"/>
      <c r="E87" s="57"/>
      <c r="F87" s="57"/>
      <c r="G87" s="57"/>
      <c r="H87" s="57"/>
      <c r="I87" s="57" t="str">
        <f>IFERROR(INDEX(Setting!$D$29:$H$33,MATCH('Risk Register'!G87,Setting!$C$29:$C$33,0),MATCH('Risk Register'!H87,Setting!$D$28:$H$28,0)),"")</f>
        <v/>
      </c>
      <c r="J87" s="33" t="str">
        <f>IF(OR(G87="",H87=""),"",VLOOKUP(G87,Setting!$J$28:$K$33,2,FALSE)*VLOOKUP(H87,Setting!$M$28:$N$33,2,FALSE))</f>
        <v/>
      </c>
      <c r="K87" s="57"/>
      <c r="L87" s="57"/>
      <c r="M87" s="58"/>
      <c r="N87" s="57"/>
      <c r="O87" s="57"/>
      <c r="P87" s="57"/>
    </row>
    <row r="88" spans="2:16" ht="40.049999999999997" customHeight="1" x14ac:dyDescent="0.45">
      <c r="B88" s="59"/>
      <c r="C88" s="59"/>
      <c r="D88" s="59"/>
      <c r="E88" s="59"/>
      <c r="F88" s="59"/>
      <c r="G88" s="59"/>
      <c r="H88" s="59"/>
      <c r="I88" s="59" t="str">
        <f>IFERROR(INDEX(Setting!$D$29:$H$33,MATCH('Risk Register'!G88,Setting!$C$29:$C$33,0),MATCH('Risk Register'!H88,Setting!$D$28:$H$28,0)),"")</f>
        <v/>
      </c>
      <c r="J88" s="36" t="str">
        <f>IF(OR(G88="",H88=""),"",VLOOKUP(G88,Setting!$J$28:$K$33,2,FALSE)*VLOOKUP(H88,Setting!$M$28:$N$33,2,FALSE))</f>
        <v/>
      </c>
      <c r="K88" s="59"/>
      <c r="L88" s="59"/>
      <c r="M88" s="60"/>
      <c r="N88" s="59"/>
      <c r="O88" s="59"/>
      <c r="P88" s="59"/>
    </row>
    <row r="89" spans="2:16" ht="40.049999999999997" customHeight="1" x14ac:dyDescent="0.45">
      <c r="B89" s="57"/>
      <c r="C89" s="57"/>
      <c r="D89" s="57"/>
      <c r="E89" s="57"/>
      <c r="F89" s="57"/>
      <c r="G89" s="57"/>
      <c r="H89" s="57"/>
      <c r="I89" s="57" t="str">
        <f>IFERROR(INDEX(Setting!$D$29:$H$33,MATCH('Risk Register'!G89,Setting!$C$29:$C$33,0),MATCH('Risk Register'!H89,Setting!$D$28:$H$28,0)),"")</f>
        <v/>
      </c>
      <c r="J89" s="33" t="str">
        <f>IF(OR(G89="",H89=""),"",VLOOKUP(G89,Setting!$J$28:$K$33,2,FALSE)*VLOOKUP(H89,Setting!$M$28:$N$33,2,FALSE))</f>
        <v/>
      </c>
      <c r="K89" s="57"/>
      <c r="L89" s="57"/>
      <c r="M89" s="58"/>
      <c r="N89" s="57"/>
      <c r="O89" s="57"/>
      <c r="P89" s="57"/>
    </row>
    <row r="90" spans="2:16" ht="40.049999999999997" customHeight="1" x14ac:dyDescent="0.45">
      <c r="B90" s="59"/>
      <c r="C90" s="59"/>
      <c r="D90" s="59"/>
      <c r="E90" s="59"/>
      <c r="F90" s="59"/>
      <c r="G90" s="59"/>
      <c r="H90" s="59"/>
      <c r="I90" s="59" t="str">
        <f>IFERROR(INDEX(Setting!$D$29:$H$33,MATCH('Risk Register'!G90,Setting!$C$29:$C$33,0),MATCH('Risk Register'!H90,Setting!$D$28:$H$28,0)),"")</f>
        <v/>
      </c>
      <c r="J90" s="36" t="str">
        <f>IF(OR(G90="",H90=""),"",VLOOKUP(G90,Setting!$J$28:$K$33,2,FALSE)*VLOOKUP(H90,Setting!$M$28:$N$33,2,FALSE))</f>
        <v/>
      </c>
      <c r="K90" s="59"/>
      <c r="L90" s="59"/>
      <c r="M90" s="60"/>
      <c r="N90" s="59"/>
      <c r="O90" s="59"/>
      <c r="P90" s="59"/>
    </row>
    <row r="91" spans="2:16" ht="40.049999999999997" customHeight="1" x14ac:dyDescent="0.45">
      <c r="B91" s="57"/>
      <c r="C91" s="57"/>
      <c r="D91" s="57"/>
      <c r="E91" s="57"/>
      <c r="F91" s="57"/>
      <c r="G91" s="57"/>
      <c r="H91" s="57"/>
      <c r="I91" s="57" t="str">
        <f>IFERROR(INDEX(Setting!$D$29:$H$33,MATCH('Risk Register'!G91,Setting!$C$29:$C$33,0),MATCH('Risk Register'!H91,Setting!$D$28:$H$28,0)),"")</f>
        <v/>
      </c>
      <c r="J91" s="33" t="str">
        <f>IF(OR(G91="",H91=""),"",VLOOKUP(G91,Setting!$J$28:$K$33,2,FALSE)*VLOOKUP(H91,Setting!$M$28:$N$33,2,FALSE))</f>
        <v/>
      </c>
      <c r="K91" s="57"/>
      <c r="L91" s="57"/>
      <c r="M91" s="58"/>
      <c r="N91" s="57"/>
      <c r="O91" s="57"/>
      <c r="P91" s="57"/>
    </row>
    <row r="92" spans="2:16" ht="40.049999999999997" customHeight="1" x14ac:dyDescent="0.45">
      <c r="B92" s="59"/>
      <c r="C92" s="59"/>
      <c r="D92" s="59"/>
      <c r="E92" s="59"/>
      <c r="F92" s="59"/>
      <c r="G92" s="59"/>
      <c r="H92" s="59"/>
      <c r="I92" s="59" t="str">
        <f>IFERROR(INDEX(Setting!$D$29:$H$33,MATCH('Risk Register'!G92,Setting!$C$29:$C$33,0),MATCH('Risk Register'!H92,Setting!$D$28:$H$28,0)),"")</f>
        <v/>
      </c>
      <c r="J92" s="36" t="str">
        <f>IF(OR(G92="",H92=""),"",VLOOKUP(G92,Setting!$J$28:$K$33,2,FALSE)*VLOOKUP(H92,Setting!$M$28:$N$33,2,FALSE))</f>
        <v/>
      </c>
      <c r="K92" s="59"/>
      <c r="L92" s="59"/>
      <c r="M92" s="60"/>
      <c r="N92" s="59"/>
      <c r="O92" s="59"/>
      <c r="P92" s="59"/>
    </row>
    <row r="93" spans="2:16" ht="40.049999999999997" customHeight="1" x14ac:dyDescent="0.45">
      <c r="B93" s="57"/>
      <c r="C93" s="57"/>
      <c r="D93" s="57"/>
      <c r="E93" s="57"/>
      <c r="F93" s="57"/>
      <c r="G93" s="57"/>
      <c r="H93" s="57"/>
      <c r="I93" s="57" t="str">
        <f>IFERROR(INDEX(Setting!$D$29:$H$33,MATCH('Risk Register'!G93,Setting!$C$29:$C$33,0),MATCH('Risk Register'!H93,Setting!$D$28:$H$28,0)),"")</f>
        <v/>
      </c>
      <c r="J93" s="33" t="str">
        <f>IF(OR(G93="",H93=""),"",VLOOKUP(G93,Setting!$J$28:$K$33,2,FALSE)*VLOOKUP(H93,Setting!$M$28:$N$33,2,FALSE))</f>
        <v/>
      </c>
      <c r="K93" s="57"/>
      <c r="L93" s="57"/>
      <c r="M93" s="58"/>
      <c r="N93" s="57"/>
      <c r="O93" s="57"/>
      <c r="P93" s="57"/>
    </row>
    <row r="94" spans="2:16" ht="40.049999999999997" customHeight="1" x14ac:dyDescent="0.45">
      <c r="B94" s="59"/>
      <c r="C94" s="59"/>
      <c r="D94" s="59"/>
      <c r="E94" s="59"/>
      <c r="F94" s="59"/>
      <c r="G94" s="59"/>
      <c r="H94" s="59"/>
      <c r="I94" s="59" t="str">
        <f>IFERROR(INDEX(Setting!$D$29:$H$33,MATCH('Risk Register'!G94,Setting!$C$29:$C$33,0),MATCH('Risk Register'!H94,Setting!$D$28:$H$28,0)),"")</f>
        <v/>
      </c>
      <c r="J94" s="36" t="str">
        <f>IF(OR(G94="",H94=""),"",VLOOKUP(G94,Setting!$J$28:$K$33,2,FALSE)*VLOOKUP(H94,Setting!$M$28:$N$33,2,FALSE))</f>
        <v/>
      </c>
      <c r="K94" s="59"/>
      <c r="L94" s="59"/>
      <c r="M94" s="60"/>
      <c r="N94" s="59"/>
      <c r="O94" s="59"/>
      <c r="P94" s="59"/>
    </row>
    <row r="95" spans="2:16" ht="40.049999999999997" customHeight="1" x14ac:dyDescent="0.45">
      <c r="B95" s="57"/>
      <c r="C95" s="57"/>
      <c r="D95" s="57"/>
      <c r="E95" s="57"/>
      <c r="F95" s="57"/>
      <c r="G95" s="57"/>
      <c r="H95" s="57"/>
      <c r="I95" s="57" t="str">
        <f>IFERROR(INDEX(Setting!$D$29:$H$33,MATCH('Risk Register'!G95,Setting!$C$29:$C$33,0),MATCH('Risk Register'!H95,Setting!$D$28:$H$28,0)),"")</f>
        <v/>
      </c>
      <c r="J95" s="33" t="str">
        <f>IF(OR(G95="",H95=""),"",VLOOKUP(G95,Setting!$J$28:$K$33,2,FALSE)*VLOOKUP(H95,Setting!$M$28:$N$33,2,FALSE))</f>
        <v/>
      </c>
      <c r="K95" s="57"/>
      <c r="L95" s="57"/>
      <c r="M95" s="58"/>
      <c r="N95" s="57"/>
      <c r="O95" s="57"/>
      <c r="P95" s="57"/>
    </row>
    <row r="96" spans="2:16" ht="40.049999999999997" customHeight="1" x14ac:dyDescent="0.45">
      <c r="B96" s="59"/>
      <c r="C96" s="59"/>
      <c r="D96" s="59"/>
      <c r="E96" s="59"/>
      <c r="F96" s="59"/>
      <c r="G96" s="59"/>
      <c r="H96" s="59"/>
      <c r="I96" s="59" t="str">
        <f>IFERROR(INDEX(Setting!$D$29:$H$33,MATCH('Risk Register'!G96,Setting!$C$29:$C$33,0),MATCH('Risk Register'!H96,Setting!$D$28:$H$28,0)),"")</f>
        <v/>
      </c>
      <c r="J96" s="36" t="str">
        <f>IF(OR(G96="",H96=""),"",VLOOKUP(G96,Setting!$J$28:$K$33,2,FALSE)*VLOOKUP(H96,Setting!$M$28:$N$33,2,FALSE))</f>
        <v/>
      </c>
      <c r="K96" s="59"/>
      <c r="L96" s="59"/>
      <c r="M96" s="60"/>
      <c r="N96" s="59"/>
      <c r="O96" s="59"/>
      <c r="P96" s="59"/>
    </row>
    <row r="97" spans="2:16" ht="40.049999999999997" customHeight="1" x14ac:dyDescent="0.45">
      <c r="B97" s="57"/>
      <c r="C97" s="57"/>
      <c r="D97" s="57"/>
      <c r="E97" s="57"/>
      <c r="F97" s="57"/>
      <c r="G97" s="57"/>
      <c r="H97" s="57"/>
      <c r="I97" s="57" t="str">
        <f>IFERROR(INDEX(Setting!$D$29:$H$33,MATCH('Risk Register'!G97,Setting!$C$29:$C$33,0),MATCH('Risk Register'!H97,Setting!$D$28:$H$28,0)),"")</f>
        <v/>
      </c>
      <c r="J97" s="33" t="str">
        <f>IF(OR(G97="",H97=""),"",VLOOKUP(G97,Setting!$J$28:$K$33,2,FALSE)*VLOOKUP(H97,Setting!$M$28:$N$33,2,FALSE))</f>
        <v/>
      </c>
      <c r="K97" s="57"/>
      <c r="L97" s="57"/>
      <c r="M97" s="58"/>
      <c r="N97" s="57"/>
      <c r="O97" s="57"/>
      <c r="P97" s="57"/>
    </row>
    <row r="98" spans="2:16" ht="40.049999999999997" customHeight="1" x14ac:dyDescent="0.45">
      <c r="B98" s="59"/>
      <c r="C98" s="59"/>
      <c r="D98" s="59"/>
      <c r="E98" s="59"/>
      <c r="F98" s="59"/>
      <c r="G98" s="59"/>
      <c r="H98" s="59"/>
      <c r="I98" s="59" t="str">
        <f>IFERROR(INDEX(Setting!$D$29:$H$33,MATCH('Risk Register'!G98,Setting!$C$29:$C$33,0),MATCH('Risk Register'!H98,Setting!$D$28:$H$28,0)),"")</f>
        <v/>
      </c>
      <c r="J98" s="36" t="str">
        <f>IF(OR(G98="",H98=""),"",VLOOKUP(G98,Setting!$J$28:$K$33,2,FALSE)*VLOOKUP(H98,Setting!$M$28:$N$33,2,FALSE))</f>
        <v/>
      </c>
      <c r="K98" s="59"/>
      <c r="L98" s="59"/>
      <c r="M98" s="60"/>
      <c r="N98" s="59"/>
      <c r="O98" s="59"/>
      <c r="P98" s="59"/>
    </row>
    <row r="99" spans="2:16" ht="40.049999999999997" customHeight="1" x14ac:dyDescent="0.45">
      <c r="B99" s="57"/>
      <c r="C99" s="57"/>
      <c r="D99" s="57"/>
      <c r="E99" s="57"/>
      <c r="F99" s="57"/>
      <c r="G99" s="57"/>
      <c r="H99" s="57"/>
      <c r="I99" s="57" t="str">
        <f>IFERROR(INDEX(Setting!$D$29:$H$33,MATCH('Risk Register'!G99,Setting!$C$29:$C$33,0),MATCH('Risk Register'!H99,Setting!$D$28:$H$28,0)),"")</f>
        <v/>
      </c>
      <c r="J99" s="33" t="str">
        <f>IF(OR(G99="",H99=""),"",VLOOKUP(G99,Setting!$J$28:$K$33,2,FALSE)*VLOOKUP(H99,Setting!$M$28:$N$33,2,FALSE))</f>
        <v/>
      </c>
      <c r="K99" s="57"/>
      <c r="L99" s="57"/>
      <c r="M99" s="58"/>
      <c r="N99" s="57"/>
      <c r="O99" s="57"/>
      <c r="P99" s="57"/>
    </row>
    <row r="100" spans="2:16" ht="40.049999999999997" customHeight="1" x14ac:dyDescent="0.45">
      <c r="B100" s="59"/>
      <c r="C100" s="59"/>
      <c r="D100" s="59"/>
      <c r="E100" s="59"/>
      <c r="F100" s="59"/>
      <c r="G100" s="59"/>
      <c r="H100" s="59"/>
      <c r="I100" s="59" t="str">
        <f>IFERROR(INDEX(Setting!$D$29:$H$33,MATCH('Risk Register'!G100,Setting!$C$29:$C$33,0),MATCH('Risk Register'!H100,Setting!$D$28:$H$28,0)),"")</f>
        <v/>
      </c>
      <c r="J100" s="36" t="str">
        <f>IF(OR(G100="",H100=""),"",VLOOKUP(G100,Setting!$J$28:$K$33,2,FALSE)*VLOOKUP(H100,Setting!$M$28:$N$33,2,FALSE))</f>
        <v/>
      </c>
      <c r="K100" s="59"/>
      <c r="L100" s="59"/>
      <c r="M100" s="60"/>
      <c r="N100" s="59"/>
      <c r="O100" s="59"/>
      <c r="P100" s="59"/>
    </row>
    <row r="101" spans="2:16" ht="40.049999999999997" customHeight="1" x14ac:dyDescent="0.45">
      <c r="B101" s="57"/>
      <c r="C101" s="57"/>
      <c r="D101" s="57"/>
      <c r="E101" s="57"/>
      <c r="F101" s="57"/>
      <c r="G101" s="57"/>
      <c r="H101" s="57"/>
      <c r="I101" s="57" t="str">
        <f>IFERROR(INDEX(Setting!$D$29:$H$33,MATCH('Risk Register'!G101,Setting!$C$29:$C$33,0),MATCH('Risk Register'!H101,Setting!$D$28:$H$28,0)),"")</f>
        <v/>
      </c>
      <c r="J101" s="33" t="str">
        <f>IF(OR(G101="",H101=""),"",VLOOKUP(G101,Setting!$J$28:$K$33,2,FALSE)*VLOOKUP(H101,Setting!$M$28:$N$33,2,FALSE))</f>
        <v/>
      </c>
      <c r="K101" s="57"/>
      <c r="L101" s="57"/>
      <c r="M101" s="58"/>
      <c r="N101" s="57"/>
      <c r="O101" s="57"/>
      <c r="P101" s="57"/>
    </row>
    <row r="102" spans="2:16" ht="40.049999999999997" customHeight="1" x14ac:dyDescent="0.45">
      <c r="B102" s="59"/>
      <c r="C102" s="59"/>
      <c r="D102" s="59"/>
      <c r="E102" s="59"/>
      <c r="F102" s="59"/>
      <c r="G102" s="59"/>
      <c r="H102" s="59"/>
      <c r="I102" s="59" t="str">
        <f>IFERROR(INDEX(Setting!$D$29:$H$33,MATCH('Risk Register'!G102,Setting!$C$29:$C$33,0),MATCH('Risk Register'!H102,Setting!$D$28:$H$28,0)),"")</f>
        <v/>
      </c>
      <c r="J102" s="36" t="str">
        <f>IF(OR(G102="",H102=""),"",VLOOKUP(G102,Setting!$J$28:$K$33,2,FALSE)*VLOOKUP(H102,Setting!$M$28:$N$33,2,FALSE))</f>
        <v/>
      </c>
      <c r="K102" s="59"/>
      <c r="L102" s="59"/>
      <c r="M102" s="60"/>
      <c r="N102" s="59"/>
      <c r="O102" s="59"/>
      <c r="P102" s="59"/>
    </row>
    <row r="103" spans="2:16" ht="40.049999999999997" customHeight="1" x14ac:dyDescent="0.45">
      <c r="B103" s="57"/>
      <c r="C103" s="57"/>
      <c r="D103" s="57"/>
      <c r="E103" s="57"/>
      <c r="F103" s="57"/>
      <c r="G103" s="57"/>
      <c r="H103" s="57"/>
      <c r="I103" s="57" t="str">
        <f>IFERROR(INDEX(Setting!$D$29:$H$33,MATCH('Risk Register'!G103,Setting!$C$29:$C$33,0),MATCH('Risk Register'!H103,Setting!$D$28:$H$28,0)),"")</f>
        <v/>
      </c>
      <c r="J103" s="33" t="str">
        <f>IF(OR(G103="",H103=""),"",VLOOKUP(G103,Setting!$J$28:$K$33,2,FALSE)*VLOOKUP(H103,Setting!$M$28:$N$33,2,FALSE))</f>
        <v/>
      </c>
      <c r="K103" s="57"/>
      <c r="L103" s="57"/>
      <c r="M103" s="58"/>
      <c r="N103" s="57"/>
      <c r="O103" s="57"/>
      <c r="P103" s="57"/>
    </row>
    <row r="104" spans="2:16" ht="40.049999999999997" customHeight="1" x14ac:dyDescent="0.45">
      <c r="B104" s="59"/>
      <c r="C104" s="59"/>
      <c r="D104" s="59"/>
      <c r="E104" s="59"/>
      <c r="F104" s="59"/>
      <c r="G104" s="59"/>
      <c r="H104" s="59"/>
      <c r="I104" s="59" t="str">
        <f>IFERROR(INDEX(Setting!$D$29:$H$33,MATCH('Risk Register'!G104,Setting!$C$29:$C$33,0),MATCH('Risk Register'!H104,Setting!$D$28:$H$28,0)),"")</f>
        <v/>
      </c>
      <c r="J104" s="36" t="str">
        <f>IF(OR(G104="",H104=""),"",VLOOKUP(G104,Setting!$J$28:$K$33,2,FALSE)*VLOOKUP(H104,Setting!$M$28:$N$33,2,FALSE))</f>
        <v/>
      </c>
      <c r="K104" s="59"/>
      <c r="L104" s="59"/>
      <c r="M104" s="60"/>
      <c r="N104" s="59"/>
      <c r="O104" s="59"/>
      <c r="P104" s="59"/>
    </row>
    <row r="105" spans="2:16" ht="40.049999999999997" customHeight="1" x14ac:dyDescent="0.45">
      <c r="B105" s="57"/>
      <c r="C105" s="57"/>
      <c r="D105" s="57"/>
      <c r="E105" s="57"/>
      <c r="F105" s="57"/>
      <c r="G105" s="57"/>
      <c r="H105" s="57"/>
      <c r="I105" s="57" t="str">
        <f>IFERROR(INDEX(Setting!$D$29:$H$33,MATCH('Risk Register'!G105,Setting!$C$29:$C$33,0),MATCH('Risk Register'!H105,Setting!$D$28:$H$28,0)),"")</f>
        <v/>
      </c>
      <c r="J105" s="33" t="str">
        <f>IF(OR(G105="",H105=""),"",VLOOKUP(G105,Setting!$J$28:$K$33,2,FALSE)*VLOOKUP(H105,Setting!$M$28:$N$33,2,FALSE))</f>
        <v/>
      </c>
      <c r="K105" s="57"/>
      <c r="L105" s="57"/>
      <c r="M105" s="58"/>
      <c r="N105" s="57"/>
      <c r="O105" s="57"/>
      <c r="P105" s="57"/>
    </row>
    <row r="106" spans="2:16" ht="40.049999999999997" customHeight="1" x14ac:dyDescent="0.45">
      <c r="B106" s="59"/>
      <c r="C106" s="59"/>
      <c r="D106" s="59"/>
      <c r="E106" s="59"/>
      <c r="F106" s="59"/>
      <c r="G106" s="59"/>
      <c r="H106" s="59"/>
      <c r="I106" s="59" t="str">
        <f>IFERROR(INDEX(Setting!$D$29:$H$33,MATCH('Risk Register'!G106,Setting!$C$29:$C$33,0),MATCH('Risk Register'!H106,Setting!$D$28:$H$28,0)),"")</f>
        <v/>
      </c>
      <c r="J106" s="36" t="str">
        <f>IF(OR(G106="",H106=""),"",VLOOKUP(G106,Setting!$J$28:$K$33,2,FALSE)*VLOOKUP(H106,Setting!$M$28:$N$33,2,FALSE))</f>
        <v/>
      </c>
      <c r="K106" s="59"/>
      <c r="L106" s="59"/>
      <c r="M106" s="60"/>
      <c r="N106" s="59"/>
      <c r="O106" s="59"/>
      <c r="P106" s="59"/>
    </row>
    <row r="107" spans="2:16" ht="40.049999999999997" customHeight="1" x14ac:dyDescent="0.45">
      <c r="B107" s="57"/>
      <c r="C107" s="57"/>
      <c r="D107" s="57"/>
      <c r="E107" s="57"/>
      <c r="F107" s="57"/>
      <c r="G107" s="57"/>
      <c r="H107" s="57"/>
      <c r="I107" s="57" t="str">
        <f>IFERROR(INDEX(Setting!$D$29:$H$33,MATCH('Risk Register'!G107,Setting!$C$29:$C$33,0),MATCH('Risk Register'!H107,Setting!$D$28:$H$28,0)),"")</f>
        <v/>
      </c>
      <c r="J107" s="33" t="str">
        <f>IF(OR(G107="",H107=""),"",VLOOKUP(G107,Setting!$J$28:$K$33,2,FALSE)*VLOOKUP(H107,Setting!$M$28:$N$33,2,FALSE))</f>
        <v/>
      </c>
      <c r="K107" s="57"/>
      <c r="L107" s="57"/>
      <c r="M107" s="58"/>
      <c r="N107" s="57"/>
      <c r="O107" s="57"/>
      <c r="P107" s="57"/>
    </row>
    <row r="108" spans="2:16" ht="40.049999999999997" customHeight="1" x14ac:dyDescent="0.45">
      <c r="B108" s="59"/>
      <c r="C108" s="59"/>
      <c r="D108" s="59"/>
      <c r="E108" s="59"/>
      <c r="F108" s="59"/>
      <c r="G108" s="59"/>
      <c r="H108" s="59"/>
      <c r="I108" s="59" t="str">
        <f>IFERROR(INDEX(Setting!$D$29:$H$33,MATCH('Risk Register'!G108,Setting!$C$29:$C$33,0),MATCH('Risk Register'!H108,Setting!$D$28:$H$28,0)),"")</f>
        <v/>
      </c>
      <c r="J108" s="36" t="str">
        <f>IF(OR(G108="",H108=""),"",VLOOKUP(G108,Setting!$J$28:$K$33,2,FALSE)*VLOOKUP(H108,Setting!$M$28:$N$33,2,FALSE))</f>
        <v/>
      </c>
      <c r="K108" s="59"/>
      <c r="L108" s="59"/>
      <c r="M108" s="60"/>
      <c r="N108" s="59"/>
      <c r="O108" s="59"/>
      <c r="P108" s="59"/>
    </row>
    <row r="109" spans="2:16" ht="40.049999999999997" customHeight="1" x14ac:dyDescent="0.45">
      <c r="B109" s="57"/>
      <c r="C109" s="57"/>
      <c r="D109" s="57"/>
      <c r="E109" s="57"/>
      <c r="F109" s="57"/>
      <c r="G109" s="57"/>
      <c r="H109" s="57"/>
      <c r="I109" s="57" t="str">
        <f>IFERROR(INDEX(Setting!$D$29:$H$33,MATCH('Risk Register'!G109,Setting!$C$29:$C$33,0),MATCH('Risk Register'!H109,Setting!$D$28:$H$28,0)),"")</f>
        <v/>
      </c>
      <c r="J109" s="33" t="str">
        <f>IF(OR(G109="",H109=""),"",VLOOKUP(G109,Setting!$J$28:$K$33,2,FALSE)*VLOOKUP(H109,Setting!$M$28:$N$33,2,FALSE))</f>
        <v/>
      </c>
      <c r="K109" s="57"/>
      <c r="L109" s="57"/>
      <c r="M109" s="58"/>
      <c r="N109" s="57"/>
      <c r="O109" s="57"/>
      <c r="P109" s="57"/>
    </row>
    <row r="110" spans="2:16" ht="40.049999999999997" customHeight="1" x14ac:dyDescent="0.45">
      <c r="B110" s="59"/>
      <c r="C110" s="59"/>
      <c r="D110" s="59"/>
      <c r="E110" s="59"/>
      <c r="F110" s="59"/>
      <c r="G110" s="59"/>
      <c r="H110" s="59"/>
      <c r="I110" s="59" t="str">
        <f>IFERROR(INDEX(Setting!$D$29:$H$33,MATCH('Risk Register'!G110,Setting!$C$29:$C$33,0),MATCH('Risk Register'!H110,Setting!$D$28:$H$28,0)),"")</f>
        <v/>
      </c>
      <c r="J110" s="36" t="str">
        <f>IF(OR(G110="",H110=""),"",VLOOKUP(G110,Setting!$J$28:$K$33,2,FALSE)*VLOOKUP(H110,Setting!$M$28:$N$33,2,FALSE))</f>
        <v/>
      </c>
      <c r="K110" s="59"/>
      <c r="L110" s="59"/>
      <c r="M110" s="60"/>
      <c r="N110" s="59"/>
      <c r="O110" s="59"/>
      <c r="P110" s="59"/>
    </row>
    <row r="111" spans="2:16" ht="40.049999999999997" customHeight="1" x14ac:dyDescent="0.45">
      <c r="B111" s="57"/>
      <c r="C111" s="57"/>
      <c r="D111" s="57"/>
      <c r="E111" s="57"/>
      <c r="F111" s="57"/>
      <c r="G111" s="57"/>
      <c r="H111" s="57"/>
      <c r="I111" s="57" t="str">
        <f>IFERROR(INDEX(Setting!$D$29:$H$33,MATCH('Risk Register'!G111,Setting!$C$29:$C$33,0),MATCH('Risk Register'!H111,Setting!$D$28:$H$28,0)),"")</f>
        <v/>
      </c>
      <c r="J111" s="33" t="str">
        <f>IF(OR(G111="",H111=""),"",VLOOKUP(G111,Setting!$J$28:$K$33,2,FALSE)*VLOOKUP(H111,Setting!$M$28:$N$33,2,FALSE))</f>
        <v/>
      </c>
      <c r="K111" s="57"/>
      <c r="L111" s="57"/>
      <c r="M111" s="58"/>
      <c r="N111" s="57"/>
      <c r="O111" s="57"/>
      <c r="P111" s="57"/>
    </row>
    <row r="112" spans="2:16" ht="40.049999999999997" customHeight="1" x14ac:dyDescent="0.45">
      <c r="B112" s="59"/>
      <c r="C112" s="59"/>
      <c r="D112" s="59"/>
      <c r="E112" s="59"/>
      <c r="F112" s="59"/>
      <c r="G112" s="59"/>
      <c r="H112" s="59"/>
      <c r="I112" s="59" t="str">
        <f>IFERROR(INDEX(Setting!$D$29:$H$33,MATCH('Risk Register'!G112,Setting!$C$29:$C$33,0),MATCH('Risk Register'!H112,Setting!$D$28:$H$28,0)),"")</f>
        <v/>
      </c>
      <c r="J112" s="36" t="str">
        <f>IF(OR(G112="",H112=""),"",VLOOKUP(G112,Setting!$J$28:$K$33,2,FALSE)*VLOOKUP(H112,Setting!$M$28:$N$33,2,FALSE))</f>
        <v/>
      </c>
      <c r="K112" s="59"/>
      <c r="L112" s="59"/>
      <c r="M112" s="60"/>
      <c r="N112" s="59"/>
      <c r="O112" s="59"/>
      <c r="P112" s="59"/>
    </row>
    <row r="113" spans="2:16" ht="40.049999999999997" customHeight="1" x14ac:dyDescent="0.45">
      <c r="B113" s="57"/>
      <c r="C113" s="57"/>
      <c r="D113" s="57"/>
      <c r="E113" s="57"/>
      <c r="F113" s="57"/>
      <c r="G113" s="57"/>
      <c r="H113" s="57"/>
      <c r="I113" s="57" t="str">
        <f>IFERROR(INDEX(Setting!$D$29:$H$33,MATCH('Risk Register'!G113,Setting!$C$29:$C$33,0),MATCH('Risk Register'!H113,Setting!$D$28:$H$28,0)),"")</f>
        <v/>
      </c>
      <c r="J113" s="33" t="str">
        <f>IF(OR(G113="",H113=""),"",VLOOKUP(G113,Setting!$J$28:$K$33,2,FALSE)*VLOOKUP(H113,Setting!$M$28:$N$33,2,FALSE))</f>
        <v/>
      </c>
      <c r="K113" s="57"/>
      <c r="L113" s="57"/>
      <c r="M113" s="58"/>
      <c r="N113" s="57"/>
      <c r="O113" s="57"/>
      <c r="P113" s="57"/>
    </row>
    <row r="114" spans="2:16" ht="40.049999999999997" customHeight="1" x14ac:dyDescent="0.45">
      <c r="B114" s="59"/>
      <c r="C114" s="59"/>
      <c r="D114" s="59"/>
      <c r="E114" s="59"/>
      <c r="F114" s="59"/>
      <c r="G114" s="59"/>
      <c r="H114" s="59"/>
      <c r="I114" s="59" t="str">
        <f>IFERROR(INDEX(Setting!$D$29:$H$33,MATCH('Risk Register'!G114,Setting!$C$29:$C$33,0),MATCH('Risk Register'!H114,Setting!$D$28:$H$28,0)),"")</f>
        <v/>
      </c>
      <c r="J114" s="36" t="str">
        <f>IF(OR(G114="",H114=""),"",VLOOKUP(G114,Setting!$J$28:$K$33,2,FALSE)*VLOOKUP(H114,Setting!$M$28:$N$33,2,FALSE))</f>
        <v/>
      </c>
      <c r="K114" s="59"/>
      <c r="L114" s="59"/>
      <c r="M114" s="60"/>
      <c r="N114" s="59"/>
      <c r="O114" s="59"/>
      <c r="P114" s="59"/>
    </row>
    <row r="115" spans="2:16" ht="40.049999999999997" customHeight="1" x14ac:dyDescent="0.45">
      <c r="B115" s="57"/>
      <c r="C115" s="57"/>
      <c r="D115" s="57"/>
      <c r="E115" s="57"/>
      <c r="F115" s="57"/>
      <c r="G115" s="57"/>
      <c r="H115" s="57"/>
      <c r="I115" s="57" t="str">
        <f>IFERROR(INDEX(Setting!$D$29:$H$33,MATCH('Risk Register'!G115,Setting!$C$29:$C$33,0),MATCH('Risk Register'!H115,Setting!$D$28:$H$28,0)),"")</f>
        <v/>
      </c>
      <c r="J115" s="33" t="str">
        <f>IF(OR(G115="",H115=""),"",VLOOKUP(G115,Setting!$J$28:$K$33,2,FALSE)*VLOOKUP(H115,Setting!$M$28:$N$33,2,FALSE))</f>
        <v/>
      </c>
      <c r="K115" s="57"/>
      <c r="L115" s="57"/>
      <c r="M115" s="58"/>
      <c r="N115" s="57"/>
      <c r="O115" s="57"/>
      <c r="P115" s="57"/>
    </row>
    <row r="116" spans="2:16" ht="40.049999999999997" customHeight="1" x14ac:dyDescent="0.45">
      <c r="B116" s="59"/>
      <c r="C116" s="59"/>
      <c r="D116" s="59"/>
      <c r="E116" s="59"/>
      <c r="F116" s="59"/>
      <c r="G116" s="59"/>
      <c r="H116" s="59"/>
      <c r="I116" s="59" t="str">
        <f>IFERROR(INDEX(Setting!$D$29:$H$33,MATCH('Risk Register'!G116,Setting!$C$29:$C$33,0),MATCH('Risk Register'!H116,Setting!$D$28:$H$28,0)),"")</f>
        <v/>
      </c>
      <c r="J116" s="36" t="str">
        <f>IF(OR(G116="",H116=""),"",VLOOKUP(G116,Setting!$J$28:$K$33,2,FALSE)*VLOOKUP(H116,Setting!$M$28:$N$33,2,FALSE))</f>
        <v/>
      </c>
      <c r="K116" s="59"/>
      <c r="L116" s="59"/>
      <c r="M116" s="60"/>
      <c r="N116" s="59"/>
      <c r="O116" s="59"/>
      <c r="P116" s="59"/>
    </row>
    <row r="117" spans="2:16" ht="40.049999999999997" customHeight="1" x14ac:dyDescent="0.45">
      <c r="B117" s="57"/>
      <c r="C117" s="57"/>
      <c r="D117" s="57"/>
      <c r="E117" s="57"/>
      <c r="F117" s="57"/>
      <c r="G117" s="57"/>
      <c r="H117" s="57"/>
      <c r="I117" s="57" t="str">
        <f>IFERROR(INDEX(Setting!$D$29:$H$33,MATCH('Risk Register'!G117,Setting!$C$29:$C$33,0),MATCH('Risk Register'!H117,Setting!$D$28:$H$28,0)),"")</f>
        <v/>
      </c>
      <c r="J117" s="33" t="str">
        <f>IF(OR(G117="",H117=""),"",VLOOKUP(G117,Setting!$J$28:$K$33,2,FALSE)*VLOOKUP(H117,Setting!$M$28:$N$33,2,FALSE))</f>
        <v/>
      </c>
      <c r="K117" s="57"/>
      <c r="L117" s="57"/>
      <c r="M117" s="58"/>
      <c r="N117" s="57"/>
      <c r="O117" s="57"/>
      <c r="P117" s="57"/>
    </row>
    <row r="118" spans="2:16" ht="40.049999999999997" customHeight="1" x14ac:dyDescent="0.45">
      <c r="B118" s="59"/>
      <c r="C118" s="59"/>
      <c r="D118" s="59"/>
      <c r="E118" s="59"/>
      <c r="F118" s="59"/>
      <c r="G118" s="59"/>
      <c r="H118" s="59"/>
      <c r="I118" s="59" t="str">
        <f>IFERROR(INDEX(Setting!$D$29:$H$33,MATCH('Risk Register'!G118,Setting!$C$29:$C$33,0),MATCH('Risk Register'!H118,Setting!$D$28:$H$28,0)),"")</f>
        <v/>
      </c>
      <c r="J118" s="36" t="str">
        <f>IF(OR(G118="",H118=""),"",VLOOKUP(G118,Setting!$J$28:$K$33,2,FALSE)*VLOOKUP(H118,Setting!$M$28:$N$33,2,FALSE))</f>
        <v/>
      </c>
      <c r="K118" s="59"/>
      <c r="L118" s="59"/>
      <c r="M118" s="60"/>
      <c r="N118" s="59"/>
      <c r="O118" s="59"/>
      <c r="P118" s="59"/>
    </row>
    <row r="119" spans="2:16" ht="40.049999999999997" customHeight="1" x14ac:dyDescent="0.45">
      <c r="B119" s="57"/>
      <c r="C119" s="57"/>
      <c r="D119" s="57"/>
      <c r="E119" s="57"/>
      <c r="F119" s="57"/>
      <c r="G119" s="57"/>
      <c r="H119" s="57"/>
      <c r="I119" s="57" t="str">
        <f>IFERROR(INDEX(Setting!$D$29:$H$33,MATCH('Risk Register'!G119,Setting!$C$29:$C$33,0),MATCH('Risk Register'!H119,Setting!$D$28:$H$28,0)),"")</f>
        <v/>
      </c>
      <c r="J119" s="33" t="str">
        <f>IF(OR(G119="",H119=""),"",VLOOKUP(G119,Setting!$J$28:$K$33,2,FALSE)*VLOOKUP(H119,Setting!$M$28:$N$33,2,FALSE))</f>
        <v/>
      </c>
      <c r="K119" s="57"/>
      <c r="L119" s="57"/>
      <c r="M119" s="58"/>
      <c r="N119" s="57"/>
      <c r="O119" s="57"/>
      <c r="P119" s="57"/>
    </row>
    <row r="120" spans="2:16" ht="40.049999999999997" customHeight="1" x14ac:dyDescent="0.45">
      <c r="B120" s="59"/>
      <c r="C120" s="59"/>
      <c r="D120" s="59"/>
      <c r="E120" s="59"/>
      <c r="F120" s="59"/>
      <c r="G120" s="59"/>
      <c r="H120" s="59"/>
      <c r="I120" s="59" t="str">
        <f>IFERROR(INDEX(Setting!$D$29:$H$33,MATCH('Risk Register'!G120,Setting!$C$29:$C$33,0),MATCH('Risk Register'!H120,Setting!$D$28:$H$28,0)),"")</f>
        <v/>
      </c>
      <c r="J120" s="36" t="str">
        <f>IF(OR(G120="",H120=""),"",VLOOKUP(G120,Setting!$J$28:$K$33,2,FALSE)*VLOOKUP(H120,Setting!$M$28:$N$33,2,FALSE))</f>
        <v/>
      </c>
      <c r="K120" s="59"/>
      <c r="L120" s="59"/>
      <c r="M120" s="60"/>
      <c r="N120" s="59"/>
      <c r="O120" s="59"/>
      <c r="P120" s="59"/>
    </row>
    <row r="121" spans="2:16" ht="40.049999999999997" customHeight="1" x14ac:dyDescent="0.45">
      <c r="B121" s="57"/>
      <c r="C121" s="57"/>
      <c r="D121" s="57"/>
      <c r="E121" s="57"/>
      <c r="F121" s="57"/>
      <c r="G121" s="57"/>
      <c r="H121" s="57"/>
      <c r="I121" s="57" t="str">
        <f>IFERROR(INDEX(Setting!$D$29:$H$33,MATCH('Risk Register'!G121,Setting!$C$29:$C$33,0),MATCH('Risk Register'!H121,Setting!$D$28:$H$28,0)),"")</f>
        <v/>
      </c>
      <c r="J121" s="33" t="str">
        <f>IF(OR(G121="",H121=""),"",VLOOKUP(G121,Setting!$J$28:$K$33,2,FALSE)*VLOOKUP(H121,Setting!$M$28:$N$33,2,FALSE))</f>
        <v/>
      </c>
      <c r="K121" s="57"/>
      <c r="L121" s="57"/>
      <c r="M121" s="58"/>
      <c r="N121" s="57"/>
      <c r="O121" s="57"/>
      <c r="P121" s="57"/>
    </row>
    <row r="122" spans="2:16" ht="40.049999999999997" customHeight="1" x14ac:dyDescent="0.45">
      <c r="B122" s="59"/>
      <c r="C122" s="59"/>
      <c r="D122" s="59"/>
      <c r="E122" s="59"/>
      <c r="F122" s="59"/>
      <c r="G122" s="59"/>
      <c r="H122" s="59"/>
      <c r="I122" s="59" t="str">
        <f>IFERROR(INDEX(Setting!$D$29:$H$33,MATCH('Risk Register'!G122,Setting!$C$29:$C$33,0),MATCH('Risk Register'!H122,Setting!$D$28:$H$28,0)),"")</f>
        <v/>
      </c>
      <c r="J122" s="36" t="str">
        <f>IF(OR(G122="",H122=""),"",VLOOKUP(G122,Setting!$J$28:$K$33,2,FALSE)*VLOOKUP(H122,Setting!$M$28:$N$33,2,FALSE))</f>
        <v/>
      </c>
      <c r="K122" s="59"/>
      <c r="L122" s="59"/>
      <c r="M122" s="60"/>
      <c r="N122" s="59"/>
      <c r="O122" s="59"/>
      <c r="P122" s="59"/>
    </row>
    <row r="123" spans="2:16" ht="40.049999999999997" customHeight="1" x14ac:dyDescent="0.45">
      <c r="B123" s="57"/>
      <c r="C123" s="57"/>
      <c r="D123" s="57"/>
      <c r="E123" s="57"/>
      <c r="F123" s="57"/>
      <c r="G123" s="57"/>
      <c r="H123" s="57"/>
      <c r="I123" s="57" t="str">
        <f>IFERROR(INDEX(Setting!$D$29:$H$33,MATCH('Risk Register'!G123,Setting!$C$29:$C$33,0),MATCH('Risk Register'!H123,Setting!$D$28:$H$28,0)),"")</f>
        <v/>
      </c>
      <c r="J123" s="33" t="str">
        <f>IF(OR(G123="",H123=""),"",VLOOKUP(G123,Setting!$J$28:$K$33,2,FALSE)*VLOOKUP(H123,Setting!$M$28:$N$33,2,FALSE))</f>
        <v/>
      </c>
      <c r="K123" s="57"/>
      <c r="L123" s="57"/>
      <c r="M123" s="58"/>
      <c r="N123" s="57"/>
      <c r="O123" s="57"/>
      <c r="P123" s="57"/>
    </row>
    <row r="124" spans="2:16" ht="40.049999999999997" customHeight="1" x14ac:dyDescent="0.45">
      <c r="B124" s="59"/>
      <c r="C124" s="59"/>
      <c r="D124" s="59"/>
      <c r="E124" s="59"/>
      <c r="F124" s="59"/>
      <c r="G124" s="59"/>
      <c r="H124" s="59"/>
      <c r="I124" s="59" t="str">
        <f>IFERROR(INDEX(Setting!$D$29:$H$33,MATCH('Risk Register'!G124,Setting!$C$29:$C$33,0),MATCH('Risk Register'!H124,Setting!$D$28:$H$28,0)),"")</f>
        <v/>
      </c>
      <c r="J124" s="36" t="str">
        <f>IF(OR(G124="",H124=""),"",VLOOKUP(G124,Setting!$J$28:$K$33,2,FALSE)*VLOOKUP(H124,Setting!$M$28:$N$33,2,FALSE))</f>
        <v/>
      </c>
      <c r="K124" s="59"/>
      <c r="L124" s="59"/>
      <c r="M124" s="60"/>
      <c r="N124" s="59"/>
      <c r="O124" s="59"/>
      <c r="P124" s="59"/>
    </row>
    <row r="125" spans="2:16" ht="40.049999999999997" customHeight="1" x14ac:dyDescent="0.45">
      <c r="B125" s="57"/>
      <c r="C125" s="57"/>
      <c r="D125" s="57"/>
      <c r="E125" s="57"/>
      <c r="F125" s="57"/>
      <c r="G125" s="57"/>
      <c r="H125" s="57"/>
      <c r="I125" s="57" t="str">
        <f>IFERROR(INDEX(Setting!$D$29:$H$33,MATCH('Risk Register'!G125,Setting!$C$29:$C$33,0),MATCH('Risk Register'!H125,Setting!$D$28:$H$28,0)),"")</f>
        <v/>
      </c>
      <c r="J125" s="33" t="str">
        <f>IF(OR(G125="",H125=""),"",VLOOKUP(G125,Setting!$J$28:$K$33,2,FALSE)*VLOOKUP(H125,Setting!$M$28:$N$33,2,FALSE))</f>
        <v/>
      </c>
      <c r="K125" s="57"/>
      <c r="L125" s="57"/>
      <c r="M125" s="58"/>
      <c r="N125" s="57"/>
      <c r="O125" s="57"/>
      <c r="P125" s="57"/>
    </row>
    <row r="126" spans="2:16" ht="40.049999999999997" customHeight="1" x14ac:dyDescent="0.45">
      <c r="B126" s="59"/>
      <c r="C126" s="59"/>
      <c r="D126" s="59"/>
      <c r="E126" s="59"/>
      <c r="F126" s="59"/>
      <c r="G126" s="59"/>
      <c r="H126" s="59"/>
      <c r="I126" s="59" t="str">
        <f>IFERROR(INDEX(Setting!$D$29:$H$33,MATCH('Risk Register'!G126,Setting!$C$29:$C$33,0),MATCH('Risk Register'!H126,Setting!$D$28:$H$28,0)),"")</f>
        <v/>
      </c>
      <c r="J126" s="36" t="str">
        <f>IF(OR(G126="",H126=""),"",VLOOKUP(G126,Setting!$J$28:$K$33,2,FALSE)*VLOOKUP(H126,Setting!$M$28:$N$33,2,FALSE))</f>
        <v/>
      </c>
      <c r="K126" s="59"/>
      <c r="L126" s="59"/>
      <c r="M126" s="60"/>
      <c r="N126" s="59"/>
      <c r="O126" s="59"/>
      <c r="P126" s="59"/>
    </row>
    <row r="127" spans="2:16" ht="40.049999999999997" customHeight="1" x14ac:dyDescent="0.45">
      <c r="B127" s="57"/>
      <c r="C127" s="57"/>
      <c r="D127" s="57"/>
      <c r="E127" s="57"/>
      <c r="F127" s="57"/>
      <c r="G127" s="57"/>
      <c r="H127" s="57"/>
      <c r="I127" s="57" t="str">
        <f>IFERROR(INDEX(Setting!$D$29:$H$33,MATCH('Risk Register'!G127,Setting!$C$29:$C$33,0),MATCH('Risk Register'!H127,Setting!$D$28:$H$28,0)),"")</f>
        <v/>
      </c>
      <c r="J127" s="33" t="str">
        <f>IF(OR(G127="",H127=""),"",VLOOKUP(G127,Setting!$J$28:$K$33,2,FALSE)*VLOOKUP(H127,Setting!$M$28:$N$33,2,FALSE))</f>
        <v/>
      </c>
      <c r="K127" s="57"/>
      <c r="L127" s="57"/>
      <c r="M127" s="58"/>
      <c r="N127" s="57"/>
      <c r="O127" s="57"/>
      <c r="P127" s="57"/>
    </row>
    <row r="128" spans="2:16" ht="40.049999999999997" customHeight="1" x14ac:dyDescent="0.45">
      <c r="B128" s="59"/>
      <c r="C128" s="59"/>
      <c r="D128" s="59"/>
      <c r="E128" s="59"/>
      <c r="F128" s="59"/>
      <c r="G128" s="59"/>
      <c r="H128" s="59"/>
      <c r="I128" s="59" t="str">
        <f>IFERROR(INDEX(Setting!$D$29:$H$33,MATCH('Risk Register'!G128,Setting!$C$29:$C$33,0),MATCH('Risk Register'!H128,Setting!$D$28:$H$28,0)),"")</f>
        <v/>
      </c>
      <c r="J128" s="36" t="str">
        <f>IF(OR(G128="",H128=""),"",VLOOKUP(G128,Setting!$J$28:$K$33,2,FALSE)*VLOOKUP(H128,Setting!$M$28:$N$33,2,FALSE))</f>
        <v/>
      </c>
      <c r="K128" s="59"/>
      <c r="L128" s="59"/>
      <c r="M128" s="60"/>
      <c r="N128" s="59"/>
      <c r="O128" s="59"/>
      <c r="P128" s="59"/>
    </row>
    <row r="129" spans="2:16" ht="40.049999999999997" customHeight="1" x14ac:dyDescent="0.45">
      <c r="B129" s="57"/>
      <c r="C129" s="57"/>
      <c r="D129" s="57"/>
      <c r="E129" s="57"/>
      <c r="F129" s="57"/>
      <c r="G129" s="57"/>
      <c r="H129" s="57"/>
      <c r="I129" s="57" t="str">
        <f>IFERROR(INDEX(Setting!$D$29:$H$33,MATCH('Risk Register'!G129,Setting!$C$29:$C$33,0),MATCH('Risk Register'!H129,Setting!$D$28:$H$28,0)),"")</f>
        <v/>
      </c>
      <c r="J129" s="33" t="str">
        <f>IF(OR(G129="",H129=""),"",VLOOKUP(G129,Setting!$J$28:$K$33,2,FALSE)*VLOOKUP(H129,Setting!$M$28:$N$33,2,FALSE))</f>
        <v/>
      </c>
      <c r="K129" s="57"/>
      <c r="L129" s="57"/>
      <c r="M129" s="58"/>
      <c r="N129" s="57"/>
      <c r="O129" s="57"/>
      <c r="P129" s="57"/>
    </row>
    <row r="130" spans="2:16" ht="40.049999999999997" customHeight="1" x14ac:dyDescent="0.45">
      <c r="B130" s="59"/>
      <c r="C130" s="59"/>
      <c r="D130" s="59"/>
      <c r="E130" s="59"/>
      <c r="F130" s="59"/>
      <c r="G130" s="59"/>
      <c r="H130" s="59"/>
      <c r="I130" s="59" t="str">
        <f>IFERROR(INDEX(Setting!$D$29:$H$33,MATCH('Risk Register'!G130,Setting!$C$29:$C$33,0),MATCH('Risk Register'!H130,Setting!$D$28:$H$28,0)),"")</f>
        <v/>
      </c>
      <c r="J130" s="36" t="str">
        <f>IF(OR(G130="",H130=""),"",VLOOKUP(G130,Setting!$J$28:$K$33,2,FALSE)*VLOOKUP(H130,Setting!$M$28:$N$33,2,FALSE))</f>
        <v/>
      </c>
      <c r="K130" s="59"/>
      <c r="L130" s="59"/>
      <c r="M130" s="60"/>
      <c r="N130" s="59"/>
      <c r="O130" s="59"/>
      <c r="P130" s="59"/>
    </row>
    <row r="131" spans="2:16" ht="40.049999999999997" customHeight="1" x14ac:dyDescent="0.45">
      <c r="B131" s="57"/>
      <c r="C131" s="57"/>
      <c r="D131" s="57"/>
      <c r="E131" s="57"/>
      <c r="F131" s="57"/>
      <c r="G131" s="57"/>
      <c r="H131" s="57"/>
      <c r="I131" s="57" t="str">
        <f>IFERROR(INDEX(Setting!$D$29:$H$33,MATCH('Risk Register'!G131,Setting!$C$29:$C$33,0),MATCH('Risk Register'!H131,Setting!$D$28:$H$28,0)),"")</f>
        <v/>
      </c>
      <c r="J131" s="33" t="str">
        <f>IF(OR(G131="",H131=""),"",VLOOKUP(G131,Setting!$J$28:$K$33,2,FALSE)*VLOOKUP(H131,Setting!$M$28:$N$33,2,FALSE))</f>
        <v/>
      </c>
      <c r="K131" s="57"/>
      <c r="L131" s="57"/>
      <c r="M131" s="58"/>
      <c r="N131" s="57"/>
      <c r="O131" s="57"/>
      <c r="P131" s="57"/>
    </row>
    <row r="132" spans="2:16" ht="40.049999999999997" customHeight="1" x14ac:dyDescent="0.45">
      <c r="B132" s="59"/>
      <c r="C132" s="59"/>
      <c r="D132" s="59"/>
      <c r="E132" s="59"/>
      <c r="F132" s="59"/>
      <c r="G132" s="59"/>
      <c r="H132" s="59"/>
      <c r="I132" s="59" t="str">
        <f>IFERROR(INDEX(Setting!$D$29:$H$33,MATCH('Risk Register'!G132,Setting!$C$29:$C$33,0),MATCH('Risk Register'!H132,Setting!$D$28:$H$28,0)),"")</f>
        <v/>
      </c>
      <c r="J132" s="36" t="str">
        <f>IF(OR(G132="",H132=""),"",VLOOKUP(G132,Setting!$J$28:$K$33,2,FALSE)*VLOOKUP(H132,Setting!$M$28:$N$33,2,FALSE))</f>
        <v/>
      </c>
      <c r="K132" s="59"/>
      <c r="L132" s="59"/>
      <c r="M132" s="60"/>
      <c r="N132" s="59"/>
      <c r="O132" s="59"/>
      <c r="P132" s="59"/>
    </row>
    <row r="133" spans="2:16" ht="40.049999999999997" customHeight="1" x14ac:dyDescent="0.45">
      <c r="B133" s="57"/>
      <c r="C133" s="57"/>
      <c r="D133" s="57"/>
      <c r="E133" s="57"/>
      <c r="F133" s="57"/>
      <c r="G133" s="57"/>
      <c r="H133" s="57"/>
      <c r="I133" s="57" t="str">
        <f>IFERROR(INDEX(Setting!$D$29:$H$33,MATCH('Risk Register'!G133,Setting!$C$29:$C$33,0),MATCH('Risk Register'!H133,Setting!$D$28:$H$28,0)),"")</f>
        <v/>
      </c>
      <c r="J133" s="33" t="str">
        <f>IF(OR(G133="",H133=""),"",VLOOKUP(G133,Setting!$J$28:$K$33,2,FALSE)*VLOOKUP(H133,Setting!$M$28:$N$33,2,FALSE))</f>
        <v/>
      </c>
      <c r="K133" s="57"/>
      <c r="L133" s="57"/>
      <c r="M133" s="58"/>
      <c r="N133" s="57"/>
      <c r="O133" s="57"/>
      <c r="P133" s="57"/>
    </row>
    <row r="134" spans="2:16" ht="40.049999999999997" customHeight="1" x14ac:dyDescent="0.45">
      <c r="B134" s="59"/>
      <c r="C134" s="59"/>
      <c r="D134" s="59"/>
      <c r="E134" s="59"/>
      <c r="F134" s="59"/>
      <c r="G134" s="59"/>
      <c r="H134" s="59"/>
      <c r="I134" s="59" t="str">
        <f>IFERROR(INDEX(Setting!$D$29:$H$33,MATCH('Risk Register'!G134,Setting!$C$29:$C$33,0),MATCH('Risk Register'!H134,Setting!$D$28:$H$28,0)),"")</f>
        <v/>
      </c>
      <c r="J134" s="36" t="str">
        <f>IF(OR(G134="",H134=""),"",VLOOKUP(G134,Setting!$J$28:$K$33,2,FALSE)*VLOOKUP(H134,Setting!$M$28:$N$33,2,FALSE))</f>
        <v/>
      </c>
      <c r="K134" s="59"/>
      <c r="L134" s="59"/>
      <c r="M134" s="60"/>
      <c r="N134" s="59"/>
      <c r="O134" s="59"/>
      <c r="P134" s="59"/>
    </row>
    <row r="135" spans="2:16" ht="40.049999999999997" customHeight="1" x14ac:dyDescent="0.45">
      <c r="B135" s="57"/>
      <c r="C135" s="57"/>
      <c r="D135" s="57"/>
      <c r="E135" s="57"/>
      <c r="F135" s="57"/>
      <c r="G135" s="57"/>
      <c r="H135" s="57"/>
      <c r="I135" s="57" t="str">
        <f>IFERROR(INDEX(Setting!$D$29:$H$33,MATCH('Risk Register'!G135,Setting!$C$29:$C$33,0),MATCH('Risk Register'!H135,Setting!$D$28:$H$28,0)),"")</f>
        <v/>
      </c>
      <c r="J135" s="33" t="str">
        <f>IF(OR(G135="",H135=""),"",VLOOKUP(G135,Setting!$J$28:$K$33,2,FALSE)*VLOOKUP(H135,Setting!$M$28:$N$33,2,FALSE))</f>
        <v/>
      </c>
      <c r="K135" s="57"/>
      <c r="L135" s="57"/>
      <c r="M135" s="58"/>
      <c r="N135" s="57"/>
      <c r="O135" s="57"/>
      <c r="P135" s="57"/>
    </row>
    <row r="136" spans="2:16" ht="40.049999999999997" customHeight="1" x14ac:dyDescent="0.45">
      <c r="B136" s="59"/>
      <c r="C136" s="59"/>
      <c r="D136" s="59"/>
      <c r="E136" s="59"/>
      <c r="F136" s="59"/>
      <c r="G136" s="59"/>
      <c r="H136" s="59"/>
      <c r="I136" s="59" t="str">
        <f>IFERROR(INDEX(Setting!$D$29:$H$33,MATCH('Risk Register'!G136,Setting!$C$29:$C$33,0),MATCH('Risk Register'!H136,Setting!$D$28:$H$28,0)),"")</f>
        <v/>
      </c>
      <c r="J136" s="36" t="str">
        <f>IF(OR(G136="",H136=""),"",VLOOKUP(G136,Setting!$J$28:$K$33,2,FALSE)*VLOOKUP(H136,Setting!$M$28:$N$33,2,FALSE))</f>
        <v/>
      </c>
      <c r="K136" s="59"/>
      <c r="L136" s="59"/>
      <c r="M136" s="60"/>
      <c r="N136" s="59"/>
      <c r="O136" s="59"/>
      <c r="P136" s="59"/>
    </row>
    <row r="137" spans="2:16" ht="40.049999999999997" customHeight="1" x14ac:dyDescent="0.45">
      <c r="B137" s="57"/>
      <c r="C137" s="57"/>
      <c r="D137" s="57"/>
      <c r="E137" s="57"/>
      <c r="F137" s="57"/>
      <c r="G137" s="57"/>
      <c r="H137" s="57"/>
      <c r="I137" s="57" t="str">
        <f>IFERROR(INDEX(Setting!$D$29:$H$33,MATCH('Risk Register'!G137,Setting!$C$29:$C$33,0),MATCH('Risk Register'!H137,Setting!$D$28:$H$28,0)),"")</f>
        <v/>
      </c>
      <c r="J137" s="33" t="str">
        <f>IF(OR(G137="",H137=""),"",VLOOKUP(G137,Setting!$J$28:$K$33,2,FALSE)*VLOOKUP(H137,Setting!$M$28:$N$33,2,FALSE))</f>
        <v/>
      </c>
      <c r="K137" s="57"/>
      <c r="L137" s="57"/>
      <c r="M137" s="58"/>
      <c r="N137" s="57"/>
      <c r="O137" s="57"/>
      <c r="P137" s="57"/>
    </row>
    <row r="138" spans="2:16" ht="40.049999999999997" customHeight="1" x14ac:dyDescent="0.45">
      <c r="B138" s="59"/>
      <c r="C138" s="59"/>
      <c r="D138" s="59"/>
      <c r="E138" s="59"/>
      <c r="F138" s="59"/>
      <c r="G138" s="59"/>
      <c r="H138" s="59"/>
      <c r="I138" s="59" t="str">
        <f>IFERROR(INDEX(Setting!$D$29:$H$33,MATCH('Risk Register'!G138,Setting!$C$29:$C$33,0),MATCH('Risk Register'!H138,Setting!$D$28:$H$28,0)),"")</f>
        <v/>
      </c>
      <c r="J138" s="36" t="str">
        <f>IF(OR(G138="",H138=""),"",VLOOKUP(G138,Setting!$J$28:$K$33,2,FALSE)*VLOOKUP(H138,Setting!$M$28:$N$33,2,FALSE))</f>
        <v/>
      </c>
      <c r="K138" s="59"/>
      <c r="L138" s="59"/>
      <c r="M138" s="60"/>
      <c r="N138" s="59"/>
      <c r="O138" s="59"/>
      <c r="P138" s="59"/>
    </row>
    <row r="139" spans="2:16" ht="40.049999999999997" customHeight="1" x14ac:dyDescent="0.45">
      <c r="B139" s="57"/>
      <c r="C139" s="57"/>
      <c r="D139" s="57"/>
      <c r="E139" s="57"/>
      <c r="F139" s="57"/>
      <c r="G139" s="57"/>
      <c r="H139" s="57"/>
      <c r="I139" s="57" t="str">
        <f>IFERROR(INDEX(Setting!$D$29:$H$33,MATCH('Risk Register'!G139,Setting!$C$29:$C$33,0),MATCH('Risk Register'!H139,Setting!$D$28:$H$28,0)),"")</f>
        <v/>
      </c>
      <c r="J139" s="33" t="str">
        <f>IF(OR(G139="",H139=""),"",VLOOKUP(G139,Setting!$J$28:$K$33,2,FALSE)*VLOOKUP(H139,Setting!$M$28:$N$33,2,FALSE))</f>
        <v/>
      </c>
      <c r="K139" s="57"/>
      <c r="L139" s="57"/>
      <c r="M139" s="58"/>
      <c r="N139" s="57"/>
      <c r="O139" s="57"/>
      <c r="P139" s="57"/>
    </row>
    <row r="140" spans="2:16" ht="40.049999999999997" customHeight="1" x14ac:dyDescent="0.45">
      <c r="B140" s="59"/>
      <c r="C140" s="59"/>
      <c r="D140" s="59"/>
      <c r="E140" s="59"/>
      <c r="F140" s="59"/>
      <c r="G140" s="59"/>
      <c r="H140" s="59"/>
      <c r="I140" s="59" t="str">
        <f>IFERROR(INDEX(Setting!$D$29:$H$33,MATCH('Risk Register'!G140,Setting!$C$29:$C$33,0),MATCH('Risk Register'!H140,Setting!$D$28:$H$28,0)),"")</f>
        <v/>
      </c>
      <c r="J140" s="36" t="str">
        <f>IF(OR(G140="",H140=""),"",VLOOKUP(G140,Setting!$J$28:$K$33,2,FALSE)*VLOOKUP(H140,Setting!$M$28:$N$33,2,FALSE))</f>
        <v/>
      </c>
      <c r="K140" s="59"/>
      <c r="L140" s="59"/>
      <c r="M140" s="60"/>
      <c r="N140" s="59"/>
      <c r="O140" s="59"/>
      <c r="P140" s="59"/>
    </row>
    <row r="141" spans="2:16" ht="40.049999999999997" customHeight="1" x14ac:dyDescent="0.45">
      <c r="B141" s="57"/>
      <c r="C141" s="57"/>
      <c r="D141" s="57"/>
      <c r="E141" s="57"/>
      <c r="F141" s="57"/>
      <c r="G141" s="57"/>
      <c r="H141" s="57"/>
      <c r="I141" s="57" t="str">
        <f>IFERROR(INDEX(Setting!$D$29:$H$33,MATCH('Risk Register'!G141,Setting!$C$29:$C$33,0),MATCH('Risk Register'!H141,Setting!$D$28:$H$28,0)),"")</f>
        <v/>
      </c>
      <c r="J141" s="33" t="str">
        <f>IF(OR(G141="",H141=""),"",VLOOKUP(G141,Setting!$J$28:$K$33,2,FALSE)*VLOOKUP(H141,Setting!$M$28:$N$33,2,FALSE))</f>
        <v/>
      </c>
      <c r="K141" s="57"/>
      <c r="L141" s="57"/>
      <c r="M141" s="58"/>
      <c r="N141" s="57"/>
      <c r="O141" s="57"/>
      <c r="P141" s="57"/>
    </row>
    <row r="142" spans="2:16" ht="40.049999999999997" customHeight="1" x14ac:dyDescent="0.45">
      <c r="B142" s="59"/>
      <c r="C142" s="59"/>
      <c r="D142" s="59"/>
      <c r="E142" s="59"/>
      <c r="F142" s="59"/>
      <c r="G142" s="59"/>
      <c r="H142" s="59"/>
      <c r="I142" s="59" t="str">
        <f>IFERROR(INDEX(Setting!$D$29:$H$33,MATCH('Risk Register'!G142,Setting!$C$29:$C$33,0),MATCH('Risk Register'!H142,Setting!$D$28:$H$28,0)),"")</f>
        <v/>
      </c>
      <c r="J142" s="36" t="str">
        <f>IF(OR(G142="",H142=""),"",VLOOKUP(G142,Setting!$J$28:$K$33,2,FALSE)*VLOOKUP(H142,Setting!$M$28:$N$33,2,FALSE))</f>
        <v/>
      </c>
      <c r="K142" s="59"/>
      <c r="L142" s="59"/>
      <c r="M142" s="60"/>
      <c r="N142" s="59"/>
      <c r="O142" s="59"/>
      <c r="P142" s="59"/>
    </row>
    <row r="143" spans="2:16" ht="40.049999999999997" customHeight="1" x14ac:dyDescent="0.45">
      <c r="B143" s="57"/>
      <c r="C143" s="57"/>
      <c r="D143" s="57"/>
      <c r="E143" s="57"/>
      <c r="F143" s="57"/>
      <c r="G143" s="57"/>
      <c r="H143" s="57"/>
      <c r="I143" s="57" t="str">
        <f>IFERROR(INDEX(Setting!$D$29:$H$33,MATCH('Risk Register'!G143,Setting!$C$29:$C$33,0),MATCH('Risk Register'!H143,Setting!$D$28:$H$28,0)),"")</f>
        <v/>
      </c>
      <c r="J143" s="33" t="str">
        <f>IF(OR(G143="",H143=""),"",VLOOKUP(G143,Setting!$J$28:$K$33,2,FALSE)*VLOOKUP(H143,Setting!$M$28:$N$33,2,FALSE))</f>
        <v/>
      </c>
      <c r="K143" s="57"/>
      <c r="L143" s="57"/>
      <c r="M143" s="58"/>
      <c r="N143" s="57"/>
      <c r="O143" s="57"/>
      <c r="P143" s="57"/>
    </row>
    <row r="144" spans="2:16" ht="40.049999999999997" customHeight="1" x14ac:dyDescent="0.45">
      <c r="B144" s="59"/>
      <c r="C144" s="59"/>
      <c r="D144" s="59"/>
      <c r="E144" s="59"/>
      <c r="F144" s="59"/>
      <c r="G144" s="59"/>
      <c r="H144" s="59"/>
      <c r="I144" s="59" t="str">
        <f>IFERROR(INDEX(Setting!$D$29:$H$33,MATCH('Risk Register'!G144,Setting!$C$29:$C$33,0),MATCH('Risk Register'!H144,Setting!$D$28:$H$28,0)),"")</f>
        <v/>
      </c>
      <c r="J144" s="36" t="str">
        <f>IF(OR(G144="",H144=""),"",VLOOKUP(G144,Setting!$J$28:$K$33,2,FALSE)*VLOOKUP(H144,Setting!$M$28:$N$33,2,FALSE))</f>
        <v/>
      </c>
      <c r="K144" s="59"/>
      <c r="L144" s="59"/>
      <c r="M144" s="60"/>
      <c r="N144" s="59"/>
      <c r="O144" s="59"/>
      <c r="P144" s="59"/>
    </row>
    <row r="145" spans="2:16" ht="40.049999999999997" customHeight="1" x14ac:dyDescent="0.45">
      <c r="B145" s="57"/>
      <c r="C145" s="57"/>
      <c r="D145" s="57"/>
      <c r="E145" s="57"/>
      <c r="F145" s="57"/>
      <c r="G145" s="57"/>
      <c r="H145" s="57"/>
      <c r="I145" s="57" t="str">
        <f>IFERROR(INDEX(Setting!$D$29:$H$33,MATCH('Risk Register'!G145,Setting!$C$29:$C$33,0),MATCH('Risk Register'!H145,Setting!$D$28:$H$28,0)),"")</f>
        <v/>
      </c>
      <c r="J145" s="33" t="str">
        <f>IF(OR(G145="",H145=""),"",VLOOKUP(G145,Setting!$J$28:$K$33,2,FALSE)*VLOOKUP(H145,Setting!$M$28:$N$33,2,FALSE))</f>
        <v/>
      </c>
      <c r="K145" s="57"/>
      <c r="L145" s="57"/>
      <c r="M145" s="58"/>
      <c r="N145" s="57"/>
      <c r="O145" s="57"/>
      <c r="P145" s="57"/>
    </row>
    <row r="146" spans="2:16" ht="40.049999999999997" customHeight="1" x14ac:dyDescent="0.45">
      <c r="B146" s="59"/>
      <c r="C146" s="59"/>
      <c r="D146" s="59"/>
      <c r="E146" s="59"/>
      <c r="F146" s="59"/>
      <c r="G146" s="59"/>
      <c r="H146" s="59"/>
      <c r="I146" s="59" t="str">
        <f>IFERROR(INDEX(Setting!$D$29:$H$33,MATCH('Risk Register'!G146,Setting!$C$29:$C$33,0),MATCH('Risk Register'!H146,Setting!$D$28:$H$28,0)),"")</f>
        <v/>
      </c>
      <c r="J146" s="36" t="str">
        <f>IF(OR(G146="",H146=""),"",VLOOKUP(G146,Setting!$J$28:$K$33,2,FALSE)*VLOOKUP(H146,Setting!$M$28:$N$33,2,FALSE))</f>
        <v/>
      </c>
      <c r="K146" s="59"/>
      <c r="L146" s="59"/>
      <c r="M146" s="60"/>
      <c r="N146" s="59"/>
      <c r="O146" s="59"/>
      <c r="P146" s="59"/>
    </row>
    <row r="147" spans="2:16" ht="40.049999999999997" customHeight="1" x14ac:dyDescent="0.45">
      <c r="B147" s="57"/>
      <c r="C147" s="57"/>
      <c r="D147" s="57"/>
      <c r="E147" s="57"/>
      <c r="F147" s="57"/>
      <c r="G147" s="57"/>
      <c r="H147" s="57"/>
      <c r="I147" s="57" t="str">
        <f>IFERROR(INDEX(Setting!$D$29:$H$33,MATCH('Risk Register'!G147,Setting!$C$29:$C$33,0),MATCH('Risk Register'!H147,Setting!$D$28:$H$28,0)),"")</f>
        <v/>
      </c>
      <c r="J147" s="33" t="str">
        <f>IF(OR(G147="",H147=""),"",VLOOKUP(G147,Setting!$J$28:$K$33,2,FALSE)*VLOOKUP(H147,Setting!$M$28:$N$33,2,FALSE))</f>
        <v/>
      </c>
      <c r="K147" s="57"/>
      <c r="L147" s="57"/>
      <c r="M147" s="58"/>
      <c r="N147" s="57"/>
      <c r="O147" s="57"/>
      <c r="P147" s="57"/>
    </row>
    <row r="148" spans="2:16" ht="40.049999999999997" customHeight="1" x14ac:dyDescent="0.45">
      <c r="B148" s="59"/>
      <c r="C148" s="59"/>
      <c r="D148" s="59"/>
      <c r="E148" s="59"/>
      <c r="F148" s="59"/>
      <c r="G148" s="59"/>
      <c r="H148" s="59"/>
      <c r="I148" s="59" t="str">
        <f>IFERROR(INDEX(Setting!$D$29:$H$33,MATCH('Risk Register'!G148,Setting!$C$29:$C$33,0),MATCH('Risk Register'!H148,Setting!$D$28:$H$28,0)),"")</f>
        <v/>
      </c>
      <c r="J148" s="36" t="str">
        <f>IF(OR(G148="",H148=""),"",VLOOKUP(G148,Setting!$J$28:$K$33,2,FALSE)*VLOOKUP(H148,Setting!$M$28:$N$33,2,FALSE))</f>
        <v/>
      </c>
      <c r="K148" s="59"/>
      <c r="L148" s="59"/>
      <c r="M148" s="60"/>
      <c r="N148" s="59"/>
      <c r="O148" s="59"/>
      <c r="P148" s="59"/>
    </row>
    <row r="149" spans="2:16" ht="40.049999999999997" customHeight="1" x14ac:dyDescent="0.45">
      <c r="B149" s="57"/>
      <c r="C149" s="57"/>
      <c r="D149" s="57"/>
      <c r="E149" s="57"/>
      <c r="F149" s="57"/>
      <c r="G149" s="57"/>
      <c r="H149" s="57"/>
      <c r="I149" s="57" t="str">
        <f>IFERROR(INDEX(Setting!$D$29:$H$33,MATCH('Risk Register'!G149,Setting!$C$29:$C$33,0),MATCH('Risk Register'!H149,Setting!$D$28:$H$28,0)),"")</f>
        <v/>
      </c>
      <c r="J149" s="33" t="str">
        <f>IF(OR(G149="",H149=""),"",VLOOKUP(G149,Setting!$J$28:$K$33,2,FALSE)*VLOOKUP(H149,Setting!$M$28:$N$33,2,FALSE))</f>
        <v/>
      </c>
      <c r="K149" s="57"/>
      <c r="L149" s="57"/>
      <c r="M149" s="58"/>
      <c r="N149" s="57"/>
      <c r="O149" s="57"/>
      <c r="P149" s="57"/>
    </row>
    <row r="150" spans="2:16" ht="40.049999999999997" customHeight="1" x14ac:dyDescent="0.45">
      <c r="B150" s="59"/>
      <c r="C150" s="59"/>
      <c r="D150" s="59"/>
      <c r="E150" s="59"/>
      <c r="F150" s="59"/>
      <c r="G150" s="59"/>
      <c r="H150" s="59"/>
      <c r="I150" s="59" t="str">
        <f>IFERROR(INDEX(Setting!$D$29:$H$33,MATCH('Risk Register'!G150,Setting!$C$29:$C$33,0),MATCH('Risk Register'!H150,Setting!$D$28:$H$28,0)),"")</f>
        <v/>
      </c>
      <c r="J150" s="36" t="str">
        <f>IF(OR(G150="",H150=""),"",VLOOKUP(G150,Setting!$J$28:$K$33,2,FALSE)*VLOOKUP(H150,Setting!$M$28:$N$33,2,FALSE))</f>
        <v/>
      </c>
      <c r="K150" s="59"/>
      <c r="L150" s="59"/>
      <c r="M150" s="60"/>
      <c r="N150" s="59"/>
      <c r="O150" s="59"/>
      <c r="P150" s="59"/>
    </row>
    <row r="151" spans="2:16" ht="40.049999999999997" customHeight="1" x14ac:dyDescent="0.45">
      <c r="B151" s="57"/>
      <c r="C151" s="57"/>
      <c r="D151" s="57"/>
      <c r="E151" s="57"/>
      <c r="F151" s="57"/>
      <c r="G151" s="57"/>
      <c r="H151" s="57"/>
      <c r="I151" s="57" t="str">
        <f>IFERROR(INDEX(Setting!$D$29:$H$33,MATCH('Risk Register'!G151,Setting!$C$29:$C$33,0),MATCH('Risk Register'!H151,Setting!$D$28:$H$28,0)),"")</f>
        <v/>
      </c>
      <c r="J151" s="33" t="str">
        <f>IF(OR(G151="",H151=""),"",VLOOKUP(G151,Setting!$J$28:$K$33,2,FALSE)*VLOOKUP(H151,Setting!$M$28:$N$33,2,FALSE))</f>
        <v/>
      </c>
      <c r="K151" s="57"/>
      <c r="L151" s="57"/>
      <c r="M151" s="58"/>
      <c r="N151" s="57"/>
      <c r="O151" s="57"/>
      <c r="P151" s="57"/>
    </row>
    <row r="152" spans="2:16" ht="40.049999999999997" customHeight="1" x14ac:dyDescent="0.45">
      <c r="B152" s="59"/>
      <c r="C152" s="59"/>
      <c r="D152" s="59"/>
      <c r="E152" s="59"/>
      <c r="F152" s="59"/>
      <c r="G152" s="59"/>
      <c r="H152" s="59"/>
      <c r="I152" s="59" t="str">
        <f>IFERROR(INDEX(Setting!$D$29:$H$33,MATCH('Risk Register'!G152,Setting!$C$29:$C$33,0),MATCH('Risk Register'!H152,Setting!$D$28:$H$28,0)),"")</f>
        <v/>
      </c>
      <c r="J152" s="36" t="str">
        <f>IF(OR(G152="",H152=""),"",VLOOKUP(G152,Setting!$J$28:$K$33,2,FALSE)*VLOOKUP(H152,Setting!$M$28:$N$33,2,FALSE))</f>
        <v/>
      </c>
      <c r="K152" s="59"/>
      <c r="L152" s="59"/>
      <c r="M152" s="60"/>
      <c r="N152" s="59"/>
      <c r="O152" s="59"/>
      <c r="P152" s="59"/>
    </row>
    <row r="153" spans="2:16" ht="40.049999999999997" customHeight="1" x14ac:dyDescent="0.45">
      <c r="B153" s="57"/>
      <c r="C153" s="57"/>
      <c r="D153" s="57"/>
      <c r="E153" s="57"/>
      <c r="F153" s="57"/>
      <c r="G153" s="57"/>
      <c r="H153" s="57"/>
      <c r="I153" s="57" t="str">
        <f>IFERROR(INDEX(Setting!$D$29:$H$33,MATCH('Risk Register'!G153,Setting!$C$29:$C$33,0),MATCH('Risk Register'!H153,Setting!$D$28:$H$28,0)),"")</f>
        <v/>
      </c>
      <c r="J153" s="33" t="str">
        <f>IF(OR(G153="",H153=""),"",VLOOKUP(G153,Setting!$J$28:$K$33,2,FALSE)*VLOOKUP(H153,Setting!$M$28:$N$33,2,FALSE))</f>
        <v/>
      </c>
      <c r="K153" s="57"/>
      <c r="L153" s="57"/>
      <c r="M153" s="58"/>
      <c r="N153" s="57"/>
      <c r="O153" s="57"/>
      <c r="P153" s="57"/>
    </row>
    <row r="154" spans="2:16" ht="40.049999999999997" customHeight="1" x14ac:dyDescent="0.45">
      <c r="B154" s="59"/>
      <c r="C154" s="59"/>
      <c r="D154" s="59"/>
      <c r="E154" s="59"/>
      <c r="F154" s="59"/>
      <c r="G154" s="59"/>
      <c r="H154" s="59"/>
      <c r="I154" s="59" t="str">
        <f>IFERROR(INDEX(Setting!$D$29:$H$33,MATCH('Risk Register'!G154,Setting!$C$29:$C$33,0),MATCH('Risk Register'!H154,Setting!$D$28:$H$28,0)),"")</f>
        <v/>
      </c>
      <c r="J154" s="36" t="str">
        <f>IF(OR(G154="",H154=""),"",VLOOKUP(G154,Setting!$J$28:$K$33,2,FALSE)*VLOOKUP(H154,Setting!$M$28:$N$33,2,FALSE))</f>
        <v/>
      </c>
      <c r="K154" s="59"/>
      <c r="L154" s="59"/>
      <c r="M154" s="60"/>
      <c r="N154" s="59"/>
      <c r="O154" s="59"/>
      <c r="P154" s="59"/>
    </row>
    <row r="155" spans="2:16" ht="40.049999999999997" customHeight="1" x14ac:dyDescent="0.45">
      <c r="B155" s="57"/>
      <c r="C155" s="57"/>
      <c r="D155" s="57"/>
      <c r="E155" s="57"/>
      <c r="F155" s="57"/>
      <c r="G155" s="57"/>
      <c r="H155" s="57"/>
      <c r="I155" s="57" t="str">
        <f>IFERROR(INDEX(Setting!$D$29:$H$33,MATCH('Risk Register'!G155,Setting!$C$29:$C$33,0),MATCH('Risk Register'!H155,Setting!$D$28:$H$28,0)),"")</f>
        <v/>
      </c>
      <c r="J155" s="33" t="str">
        <f>IF(OR(G155="",H155=""),"",VLOOKUP(G155,Setting!$J$28:$K$33,2,FALSE)*VLOOKUP(H155,Setting!$M$28:$N$33,2,FALSE))</f>
        <v/>
      </c>
      <c r="K155" s="57"/>
      <c r="L155" s="57"/>
      <c r="M155" s="58"/>
      <c r="N155" s="57"/>
      <c r="O155" s="57"/>
      <c r="P155" s="57"/>
    </row>
    <row r="156" spans="2:16" ht="40.049999999999997" customHeight="1" x14ac:dyDescent="0.45">
      <c r="B156" s="59"/>
      <c r="C156" s="59"/>
      <c r="D156" s="59"/>
      <c r="E156" s="59"/>
      <c r="F156" s="59"/>
      <c r="G156" s="59"/>
      <c r="H156" s="59"/>
      <c r="I156" s="59" t="str">
        <f>IFERROR(INDEX(Setting!$D$29:$H$33,MATCH('Risk Register'!G156,Setting!$C$29:$C$33,0),MATCH('Risk Register'!H156,Setting!$D$28:$H$28,0)),"")</f>
        <v/>
      </c>
      <c r="J156" s="36" t="str">
        <f>IF(OR(G156="",H156=""),"",VLOOKUP(G156,Setting!$J$28:$K$33,2,FALSE)*VLOOKUP(H156,Setting!$M$28:$N$33,2,FALSE))</f>
        <v/>
      </c>
      <c r="K156" s="59"/>
      <c r="L156" s="59"/>
      <c r="M156" s="60"/>
      <c r="N156" s="59"/>
      <c r="O156" s="59"/>
      <c r="P156" s="59"/>
    </row>
    <row r="157" spans="2:16" ht="40.049999999999997" customHeight="1" x14ac:dyDescent="0.45">
      <c r="B157" s="57"/>
      <c r="C157" s="57"/>
      <c r="D157" s="57"/>
      <c r="E157" s="57"/>
      <c r="F157" s="57"/>
      <c r="G157" s="57"/>
      <c r="H157" s="57"/>
      <c r="I157" s="57" t="str">
        <f>IFERROR(INDEX(Setting!$D$29:$H$33,MATCH('Risk Register'!G157,Setting!$C$29:$C$33,0),MATCH('Risk Register'!H157,Setting!$D$28:$H$28,0)),"")</f>
        <v/>
      </c>
      <c r="J157" s="33" t="str">
        <f>IF(OR(G157="",H157=""),"",VLOOKUP(G157,Setting!$J$28:$K$33,2,FALSE)*VLOOKUP(H157,Setting!$M$28:$N$33,2,FALSE))</f>
        <v/>
      </c>
      <c r="K157" s="57"/>
      <c r="L157" s="57"/>
      <c r="M157" s="58"/>
      <c r="N157" s="57"/>
      <c r="O157" s="57"/>
      <c r="P157" s="57"/>
    </row>
    <row r="158" spans="2:16" ht="40.049999999999997" customHeight="1" x14ac:dyDescent="0.45">
      <c r="B158" s="59"/>
      <c r="C158" s="59"/>
      <c r="D158" s="59"/>
      <c r="E158" s="59"/>
      <c r="F158" s="59"/>
      <c r="G158" s="59"/>
      <c r="H158" s="59"/>
      <c r="I158" s="59" t="str">
        <f>IFERROR(INDEX(Setting!$D$29:$H$33,MATCH('Risk Register'!G158,Setting!$C$29:$C$33,0),MATCH('Risk Register'!H158,Setting!$D$28:$H$28,0)),"")</f>
        <v/>
      </c>
      <c r="J158" s="36" t="str">
        <f>IF(OR(G158="",H158=""),"",VLOOKUP(G158,Setting!$J$28:$K$33,2,FALSE)*VLOOKUP(H158,Setting!$M$28:$N$33,2,FALSE))</f>
        <v/>
      </c>
      <c r="K158" s="59"/>
      <c r="L158" s="59"/>
      <c r="M158" s="60"/>
      <c r="N158" s="59"/>
      <c r="O158" s="59"/>
      <c r="P158" s="59"/>
    </row>
    <row r="159" spans="2:16" ht="40.049999999999997" customHeight="1" x14ac:dyDescent="0.45">
      <c r="B159" s="57"/>
      <c r="C159" s="57"/>
      <c r="D159" s="57"/>
      <c r="E159" s="57"/>
      <c r="F159" s="57"/>
      <c r="G159" s="57"/>
      <c r="H159" s="57"/>
      <c r="I159" s="57" t="str">
        <f>IFERROR(INDEX(Setting!$D$29:$H$33,MATCH('Risk Register'!G159,Setting!$C$29:$C$33,0),MATCH('Risk Register'!H159,Setting!$D$28:$H$28,0)),"")</f>
        <v/>
      </c>
      <c r="J159" s="33" t="str">
        <f>IF(OR(G159="",H159=""),"",VLOOKUP(G159,Setting!$J$28:$K$33,2,FALSE)*VLOOKUP(H159,Setting!$M$28:$N$33,2,FALSE))</f>
        <v/>
      </c>
      <c r="K159" s="57"/>
      <c r="L159" s="57"/>
      <c r="M159" s="58"/>
      <c r="N159" s="57"/>
      <c r="O159" s="57"/>
      <c r="P159" s="57"/>
    </row>
    <row r="160" spans="2:16" ht="40.049999999999997" customHeight="1" x14ac:dyDescent="0.45">
      <c r="B160" s="59"/>
      <c r="C160" s="59"/>
      <c r="D160" s="59"/>
      <c r="E160" s="59"/>
      <c r="F160" s="59"/>
      <c r="G160" s="59"/>
      <c r="H160" s="59"/>
      <c r="I160" s="59" t="str">
        <f>IFERROR(INDEX(Setting!$D$29:$H$33,MATCH('Risk Register'!G160,Setting!$C$29:$C$33,0),MATCH('Risk Register'!H160,Setting!$D$28:$H$28,0)),"")</f>
        <v/>
      </c>
      <c r="J160" s="36" t="str">
        <f>IF(OR(G160="",H160=""),"",VLOOKUP(G160,Setting!$J$28:$K$33,2,FALSE)*VLOOKUP(H160,Setting!$M$28:$N$33,2,FALSE))</f>
        <v/>
      </c>
      <c r="K160" s="59"/>
      <c r="L160" s="59"/>
      <c r="M160" s="60"/>
      <c r="N160" s="59"/>
      <c r="O160" s="59"/>
      <c r="P160" s="59"/>
    </row>
    <row r="161" spans="2:16" ht="40.049999999999997" customHeight="1" x14ac:dyDescent="0.45">
      <c r="B161" s="57"/>
      <c r="C161" s="57"/>
      <c r="D161" s="57"/>
      <c r="E161" s="57"/>
      <c r="F161" s="57"/>
      <c r="G161" s="57"/>
      <c r="H161" s="57"/>
      <c r="I161" s="57" t="str">
        <f>IFERROR(INDEX(Setting!$D$29:$H$33,MATCH('Risk Register'!G161,Setting!$C$29:$C$33,0),MATCH('Risk Register'!H161,Setting!$D$28:$H$28,0)),"")</f>
        <v/>
      </c>
      <c r="J161" s="33" t="str">
        <f>IF(OR(G161="",H161=""),"",VLOOKUP(G161,Setting!$J$28:$K$33,2,FALSE)*VLOOKUP(H161,Setting!$M$28:$N$33,2,FALSE))</f>
        <v/>
      </c>
      <c r="K161" s="57"/>
      <c r="L161" s="57"/>
      <c r="M161" s="58"/>
      <c r="N161" s="57"/>
      <c r="O161" s="57"/>
      <c r="P161" s="57"/>
    </row>
    <row r="162" spans="2:16" ht="40.049999999999997" customHeight="1" x14ac:dyDescent="0.45">
      <c r="B162" s="59"/>
      <c r="C162" s="59"/>
      <c r="D162" s="59"/>
      <c r="E162" s="59"/>
      <c r="F162" s="59"/>
      <c r="G162" s="59"/>
      <c r="H162" s="59"/>
      <c r="I162" s="59" t="str">
        <f>IFERROR(INDEX(Setting!$D$29:$H$33,MATCH('Risk Register'!G162,Setting!$C$29:$C$33,0),MATCH('Risk Register'!H162,Setting!$D$28:$H$28,0)),"")</f>
        <v/>
      </c>
      <c r="J162" s="36" t="str">
        <f>IF(OR(G162="",H162=""),"",VLOOKUP(G162,Setting!$J$28:$K$33,2,FALSE)*VLOOKUP(H162,Setting!$M$28:$N$33,2,FALSE))</f>
        <v/>
      </c>
      <c r="K162" s="59"/>
      <c r="L162" s="59"/>
      <c r="M162" s="60"/>
      <c r="N162" s="59"/>
      <c r="O162" s="59"/>
      <c r="P162" s="59"/>
    </row>
    <row r="163" spans="2:16" ht="40.049999999999997" customHeight="1" x14ac:dyDescent="0.45">
      <c r="B163" s="57"/>
      <c r="C163" s="57"/>
      <c r="D163" s="57"/>
      <c r="E163" s="57"/>
      <c r="F163" s="57"/>
      <c r="G163" s="57"/>
      <c r="H163" s="57"/>
      <c r="I163" s="57" t="str">
        <f>IFERROR(INDEX(Setting!$D$29:$H$33,MATCH('Risk Register'!G163,Setting!$C$29:$C$33,0),MATCH('Risk Register'!H163,Setting!$D$28:$H$28,0)),"")</f>
        <v/>
      </c>
      <c r="J163" s="33" t="str">
        <f>IF(OR(G163="",H163=""),"",VLOOKUP(G163,Setting!$J$28:$K$33,2,FALSE)*VLOOKUP(H163,Setting!$M$28:$N$33,2,FALSE))</f>
        <v/>
      </c>
      <c r="K163" s="57"/>
      <c r="L163" s="57"/>
      <c r="M163" s="58"/>
      <c r="N163" s="57"/>
      <c r="O163" s="57"/>
      <c r="P163" s="57"/>
    </row>
    <row r="164" spans="2:16" ht="40.049999999999997" customHeight="1" x14ac:dyDescent="0.45">
      <c r="B164" s="59"/>
      <c r="C164" s="59"/>
      <c r="D164" s="59"/>
      <c r="E164" s="59"/>
      <c r="F164" s="59"/>
      <c r="G164" s="59"/>
      <c r="H164" s="59"/>
      <c r="I164" s="59" t="str">
        <f>IFERROR(INDEX(Setting!$D$29:$H$33,MATCH('Risk Register'!G164,Setting!$C$29:$C$33,0),MATCH('Risk Register'!H164,Setting!$D$28:$H$28,0)),"")</f>
        <v/>
      </c>
      <c r="J164" s="36" t="str">
        <f>IF(OR(G164="",H164=""),"",VLOOKUP(G164,Setting!$J$28:$K$33,2,FALSE)*VLOOKUP(H164,Setting!$M$28:$N$33,2,FALSE))</f>
        <v/>
      </c>
      <c r="K164" s="59"/>
      <c r="L164" s="59"/>
      <c r="M164" s="60"/>
      <c r="N164" s="59"/>
      <c r="O164" s="59"/>
      <c r="P164" s="59"/>
    </row>
    <row r="165" spans="2:16" ht="40.049999999999997" customHeight="1" x14ac:dyDescent="0.45">
      <c r="B165" s="57"/>
      <c r="C165" s="57"/>
      <c r="D165" s="57"/>
      <c r="E165" s="57"/>
      <c r="F165" s="57"/>
      <c r="G165" s="57"/>
      <c r="H165" s="57"/>
      <c r="I165" s="57" t="str">
        <f>IFERROR(INDEX(Setting!$D$29:$H$33,MATCH('Risk Register'!G165,Setting!$C$29:$C$33,0),MATCH('Risk Register'!H165,Setting!$D$28:$H$28,0)),"")</f>
        <v/>
      </c>
      <c r="J165" s="33" t="str">
        <f>IF(OR(G165="",H165=""),"",VLOOKUP(G165,Setting!$J$28:$K$33,2,FALSE)*VLOOKUP(H165,Setting!$M$28:$N$33,2,FALSE))</f>
        <v/>
      </c>
      <c r="K165" s="57"/>
      <c r="L165" s="57"/>
      <c r="M165" s="58"/>
      <c r="N165" s="57"/>
      <c r="O165" s="57"/>
      <c r="P165" s="57"/>
    </row>
    <row r="166" spans="2:16" ht="40.049999999999997" customHeight="1" x14ac:dyDescent="0.45">
      <c r="B166" s="59"/>
      <c r="C166" s="59"/>
      <c r="D166" s="59"/>
      <c r="E166" s="59"/>
      <c r="F166" s="59"/>
      <c r="G166" s="59"/>
      <c r="H166" s="59"/>
      <c r="I166" s="59" t="str">
        <f>IFERROR(INDEX(Setting!$D$29:$H$33,MATCH('Risk Register'!G166,Setting!$C$29:$C$33,0),MATCH('Risk Register'!H166,Setting!$D$28:$H$28,0)),"")</f>
        <v/>
      </c>
      <c r="J166" s="36" t="str">
        <f>IF(OR(G166="",H166=""),"",VLOOKUP(G166,Setting!$J$28:$K$33,2,FALSE)*VLOOKUP(H166,Setting!$M$28:$N$33,2,FALSE))</f>
        <v/>
      </c>
      <c r="K166" s="59"/>
      <c r="L166" s="59"/>
      <c r="M166" s="60"/>
      <c r="N166" s="59"/>
      <c r="O166" s="59"/>
      <c r="P166" s="59"/>
    </row>
    <row r="167" spans="2:16" ht="40.049999999999997" customHeight="1" x14ac:dyDescent="0.45">
      <c r="B167" s="57"/>
      <c r="C167" s="57"/>
      <c r="D167" s="57"/>
      <c r="E167" s="57"/>
      <c r="F167" s="57"/>
      <c r="G167" s="57"/>
      <c r="H167" s="57"/>
      <c r="I167" s="57" t="str">
        <f>IFERROR(INDEX(Setting!$D$29:$H$33,MATCH('Risk Register'!G167,Setting!$C$29:$C$33,0),MATCH('Risk Register'!H167,Setting!$D$28:$H$28,0)),"")</f>
        <v/>
      </c>
      <c r="J167" s="33" t="str">
        <f>IF(OR(G167="",H167=""),"",VLOOKUP(G167,Setting!$J$28:$K$33,2,FALSE)*VLOOKUP(H167,Setting!$M$28:$N$33,2,FALSE))</f>
        <v/>
      </c>
      <c r="K167" s="57"/>
      <c r="L167" s="57"/>
      <c r="M167" s="58"/>
      <c r="N167" s="57"/>
      <c r="O167" s="57"/>
      <c r="P167" s="57"/>
    </row>
    <row r="168" spans="2:16" ht="40.049999999999997" customHeight="1" x14ac:dyDescent="0.45">
      <c r="B168" s="59"/>
      <c r="C168" s="59"/>
      <c r="D168" s="59"/>
      <c r="E168" s="59"/>
      <c r="F168" s="59"/>
      <c r="G168" s="59"/>
      <c r="H168" s="59"/>
      <c r="I168" s="59" t="str">
        <f>IFERROR(INDEX(Setting!$D$29:$H$33,MATCH('Risk Register'!G168,Setting!$C$29:$C$33,0),MATCH('Risk Register'!H168,Setting!$D$28:$H$28,0)),"")</f>
        <v/>
      </c>
      <c r="J168" s="36" t="str">
        <f>IF(OR(G168="",H168=""),"",VLOOKUP(G168,Setting!$J$28:$K$33,2,FALSE)*VLOOKUP(H168,Setting!$M$28:$N$33,2,FALSE))</f>
        <v/>
      </c>
      <c r="K168" s="59"/>
      <c r="L168" s="59"/>
      <c r="M168" s="60"/>
      <c r="N168" s="59"/>
      <c r="O168" s="59"/>
      <c r="P168" s="59"/>
    </row>
    <row r="169" spans="2:16" ht="40.049999999999997" customHeight="1" x14ac:dyDescent="0.45">
      <c r="B169" s="57"/>
      <c r="C169" s="57"/>
      <c r="D169" s="57"/>
      <c r="E169" s="57"/>
      <c r="F169" s="57"/>
      <c r="G169" s="57"/>
      <c r="H169" s="57"/>
      <c r="I169" s="57" t="str">
        <f>IFERROR(INDEX(Setting!$D$29:$H$33,MATCH('Risk Register'!G169,Setting!$C$29:$C$33,0),MATCH('Risk Register'!H169,Setting!$D$28:$H$28,0)),"")</f>
        <v/>
      </c>
      <c r="J169" s="33" t="str">
        <f>IF(OR(G169="",H169=""),"",VLOOKUP(G169,Setting!$J$28:$K$33,2,FALSE)*VLOOKUP(H169,Setting!$M$28:$N$33,2,FALSE))</f>
        <v/>
      </c>
      <c r="K169" s="57"/>
      <c r="L169" s="57"/>
      <c r="M169" s="58"/>
      <c r="N169" s="57"/>
      <c r="O169" s="57"/>
      <c r="P169" s="57"/>
    </row>
    <row r="170" spans="2:16" ht="40.049999999999997" customHeight="1" x14ac:dyDescent="0.45">
      <c r="B170" s="59"/>
      <c r="C170" s="59"/>
      <c r="D170" s="59"/>
      <c r="E170" s="59"/>
      <c r="F170" s="59"/>
      <c r="G170" s="59"/>
      <c r="H170" s="59"/>
      <c r="I170" s="59" t="str">
        <f>IFERROR(INDEX(Setting!$D$29:$H$33,MATCH('Risk Register'!G170,Setting!$C$29:$C$33,0),MATCH('Risk Register'!H170,Setting!$D$28:$H$28,0)),"")</f>
        <v/>
      </c>
      <c r="J170" s="36" t="str">
        <f>IF(OR(G170="",H170=""),"",VLOOKUP(G170,Setting!$J$28:$K$33,2,FALSE)*VLOOKUP(H170,Setting!$M$28:$N$33,2,FALSE))</f>
        <v/>
      </c>
      <c r="K170" s="59"/>
      <c r="L170" s="59"/>
      <c r="M170" s="60"/>
      <c r="N170" s="59"/>
      <c r="O170" s="59"/>
      <c r="P170" s="59"/>
    </row>
    <row r="171" spans="2:16" ht="40.049999999999997" customHeight="1" x14ac:dyDescent="0.45">
      <c r="B171" s="57"/>
      <c r="C171" s="57"/>
      <c r="D171" s="57"/>
      <c r="E171" s="57"/>
      <c r="F171" s="57"/>
      <c r="G171" s="57"/>
      <c r="H171" s="57"/>
      <c r="I171" s="57" t="str">
        <f>IFERROR(INDEX(Setting!$D$29:$H$33,MATCH('Risk Register'!G171,Setting!$C$29:$C$33,0),MATCH('Risk Register'!H171,Setting!$D$28:$H$28,0)),"")</f>
        <v/>
      </c>
      <c r="J171" s="33" t="str">
        <f>IF(OR(G171="",H171=""),"",VLOOKUP(G171,Setting!$J$28:$K$33,2,FALSE)*VLOOKUP(H171,Setting!$M$28:$N$33,2,FALSE))</f>
        <v/>
      </c>
      <c r="K171" s="57"/>
      <c r="L171" s="57"/>
      <c r="M171" s="58"/>
      <c r="N171" s="57"/>
      <c r="O171" s="57"/>
      <c r="P171" s="57"/>
    </row>
    <row r="172" spans="2:16" ht="40.049999999999997" customHeight="1" x14ac:dyDescent="0.45">
      <c r="B172" s="59"/>
      <c r="C172" s="59"/>
      <c r="D172" s="59"/>
      <c r="E172" s="59"/>
      <c r="F172" s="59"/>
      <c r="G172" s="59"/>
      <c r="H172" s="59"/>
      <c r="I172" s="59" t="str">
        <f>IFERROR(INDEX(Setting!$D$29:$H$33,MATCH('Risk Register'!G172,Setting!$C$29:$C$33,0),MATCH('Risk Register'!H172,Setting!$D$28:$H$28,0)),"")</f>
        <v/>
      </c>
      <c r="J172" s="36" t="str">
        <f>IF(OR(G172="",H172=""),"",VLOOKUP(G172,Setting!$J$28:$K$33,2,FALSE)*VLOOKUP(H172,Setting!$M$28:$N$33,2,FALSE))</f>
        <v/>
      </c>
      <c r="K172" s="59"/>
      <c r="L172" s="59"/>
      <c r="M172" s="60"/>
      <c r="N172" s="59"/>
      <c r="O172" s="59"/>
      <c r="P172" s="59"/>
    </row>
    <row r="173" spans="2:16" ht="40.049999999999997" customHeight="1" x14ac:dyDescent="0.45">
      <c r="B173" s="57"/>
      <c r="C173" s="57"/>
      <c r="D173" s="57"/>
      <c r="E173" s="57"/>
      <c r="F173" s="57"/>
      <c r="G173" s="57"/>
      <c r="H173" s="57"/>
      <c r="I173" s="57" t="str">
        <f>IFERROR(INDEX(Setting!$D$29:$H$33,MATCH('Risk Register'!G173,Setting!$C$29:$C$33,0),MATCH('Risk Register'!H173,Setting!$D$28:$H$28,0)),"")</f>
        <v/>
      </c>
      <c r="J173" s="33" t="str">
        <f>IF(OR(G173="",H173=""),"",VLOOKUP(G173,Setting!$J$28:$K$33,2,FALSE)*VLOOKUP(H173,Setting!$M$28:$N$33,2,FALSE))</f>
        <v/>
      </c>
      <c r="K173" s="57"/>
      <c r="L173" s="57"/>
      <c r="M173" s="58"/>
      <c r="N173" s="57"/>
      <c r="O173" s="57"/>
      <c r="P173" s="57"/>
    </row>
    <row r="174" spans="2:16" ht="40.049999999999997" customHeight="1" x14ac:dyDescent="0.45">
      <c r="B174" s="59"/>
      <c r="C174" s="59"/>
      <c r="D174" s="59"/>
      <c r="E174" s="59"/>
      <c r="F174" s="59"/>
      <c r="G174" s="59"/>
      <c r="H174" s="59"/>
      <c r="I174" s="59" t="str">
        <f>IFERROR(INDEX(Setting!$D$29:$H$33,MATCH('Risk Register'!G174,Setting!$C$29:$C$33,0),MATCH('Risk Register'!H174,Setting!$D$28:$H$28,0)),"")</f>
        <v/>
      </c>
      <c r="J174" s="36" t="str">
        <f>IF(OR(G174="",H174=""),"",VLOOKUP(G174,Setting!$J$28:$K$33,2,FALSE)*VLOOKUP(H174,Setting!$M$28:$N$33,2,FALSE))</f>
        <v/>
      </c>
      <c r="K174" s="59"/>
      <c r="L174" s="59"/>
      <c r="M174" s="60"/>
      <c r="N174" s="59"/>
      <c r="O174" s="59"/>
      <c r="P174" s="59"/>
    </row>
    <row r="175" spans="2:16" ht="40.049999999999997" customHeight="1" x14ac:dyDescent="0.45">
      <c r="B175" s="57"/>
      <c r="C175" s="57"/>
      <c r="D175" s="57"/>
      <c r="E175" s="57"/>
      <c r="F175" s="57"/>
      <c r="G175" s="57"/>
      <c r="H175" s="57"/>
      <c r="I175" s="57" t="str">
        <f>IFERROR(INDEX(Setting!$D$29:$H$33,MATCH('Risk Register'!G175,Setting!$C$29:$C$33,0),MATCH('Risk Register'!H175,Setting!$D$28:$H$28,0)),"")</f>
        <v/>
      </c>
      <c r="J175" s="33" t="str">
        <f>IF(OR(G175="",H175=""),"",VLOOKUP(G175,Setting!$J$28:$K$33,2,FALSE)*VLOOKUP(H175,Setting!$M$28:$N$33,2,FALSE))</f>
        <v/>
      </c>
      <c r="K175" s="57"/>
      <c r="L175" s="57"/>
      <c r="M175" s="58"/>
      <c r="N175" s="57"/>
      <c r="O175" s="57"/>
      <c r="P175" s="57"/>
    </row>
    <row r="176" spans="2:16" ht="40.049999999999997" customHeight="1" x14ac:dyDescent="0.45">
      <c r="B176" s="59"/>
      <c r="C176" s="59"/>
      <c r="D176" s="59"/>
      <c r="E176" s="59"/>
      <c r="F176" s="59"/>
      <c r="G176" s="59"/>
      <c r="H176" s="59"/>
      <c r="I176" s="59" t="str">
        <f>IFERROR(INDEX(Setting!$D$29:$H$33,MATCH('Risk Register'!G176,Setting!$C$29:$C$33,0),MATCH('Risk Register'!H176,Setting!$D$28:$H$28,0)),"")</f>
        <v/>
      </c>
      <c r="J176" s="36" t="str">
        <f>IF(OR(G176="",H176=""),"",VLOOKUP(G176,Setting!$J$28:$K$33,2,FALSE)*VLOOKUP(H176,Setting!$M$28:$N$33,2,FALSE))</f>
        <v/>
      </c>
      <c r="K176" s="59"/>
      <c r="L176" s="59"/>
      <c r="M176" s="60"/>
      <c r="N176" s="59"/>
      <c r="O176" s="59"/>
      <c r="P176" s="59"/>
    </row>
    <row r="177" spans="2:16" ht="40.049999999999997" customHeight="1" x14ac:dyDescent="0.45">
      <c r="B177" s="57"/>
      <c r="C177" s="57"/>
      <c r="D177" s="57"/>
      <c r="E177" s="57"/>
      <c r="F177" s="57"/>
      <c r="G177" s="57"/>
      <c r="H177" s="57"/>
      <c r="I177" s="57" t="str">
        <f>IFERROR(INDEX(Setting!$D$29:$H$33,MATCH('Risk Register'!G177,Setting!$C$29:$C$33,0),MATCH('Risk Register'!H177,Setting!$D$28:$H$28,0)),"")</f>
        <v/>
      </c>
      <c r="J177" s="33" t="str">
        <f>IF(OR(G177="",H177=""),"",VLOOKUP(G177,Setting!$J$28:$K$33,2,FALSE)*VLOOKUP(H177,Setting!$M$28:$N$33,2,FALSE))</f>
        <v/>
      </c>
      <c r="K177" s="57"/>
      <c r="L177" s="57"/>
      <c r="M177" s="58"/>
      <c r="N177" s="57"/>
      <c r="O177" s="57"/>
      <c r="P177" s="57"/>
    </row>
    <row r="178" spans="2:16" ht="40.049999999999997" customHeight="1" x14ac:dyDescent="0.45">
      <c r="B178" s="59"/>
      <c r="C178" s="59"/>
      <c r="D178" s="59"/>
      <c r="E178" s="59"/>
      <c r="F178" s="59"/>
      <c r="G178" s="59"/>
      <c r="H178" s="59"/>
      <c r="I178" s="59" t="str">
        <f>IFERROR(INDEX(Setting!$D$29:$H$33,MATCH('Risk Register'!G178,Setting!$C$29:$C$33,0),MATCH('Risk Register'!H178,Setting!$D$28:$H$28,0)),"")</f>
        <v/>
      </c>
      <c r="J178" s="36" t="str">
        <f>IF(OR(G178="",H178=""),"",VLOOKUP(G178,Setting!$J$28:$K$33,2,FALSE)*VLOOKUP(H178,Setting!$M$28:$N$33,2,FALSE))</f>
        <v/>
      </c>
      <c r="K178" s="59"/>
      <c r="L178" s="59"/>
      <c r="M178" s="60"/>
      <c r="N178" s="59"/>
      <c r="O178" s="59"/>
      <c r="P178" s="59"/>
    </row>
    <row r="179" spans="2:16" ht="40.049999999999997" customHeight="1" x14ac:dyDescent="0.45">
      <c r="B179" s="57"/>
      <c r="C179" s="57"/>
      <c r="D179" s="57"/>
      <c r="E179" s="57"/>
      <c r="F179" s="57"/>
      <c r="G179" s="57"/>
      <c r="H179" s="57"/>
      <c r="I179" s="57" t="str">
        <f>IFERROR(INDEX(Setting!$D$29:$H$33,MATCH('Risk Register'!G179,Setting!$C$29:$C$33,0),MATCH('Risk Register'!H179,Setting!$D$28:$H$28,0)),"")</f>
        <v/>
      </c>
      <c r="J179" s="33" t="str">
        <f>IF(OR(G179="",H179=""),"",VLOOKUP(G179,Setting!$J$28:$K$33,2,FALSE)*VLOOKUP(H179,Setting!$M$28:$N$33,2,FALSE))</f>
        <v/>
      </c>
      <c r="K179" s="57"/>
      <c r="L179" s="57"/>
      <c r="M179" s="58"/>
      <c r="N179" s="57"/>
      <c r="O179" s="57"/>
      <c r="P179" s="57"/>
    </row>
    <row r="180" spans="2:16" ht="40.049999999999997" customHeight="1" x14ac:dyDescent="0.45">
      <c r="B180" s="59"/>
      <c r="C180" s="59"/>
      <c r="D180" s="59"/>
      <c r="E180" s="59"/>
      <c r="F180" s="59"/>
      <c r="G180" s="59"/>
      <c r="H180" s="59"/>
      <c r="I180" s="59" t="str">
        <f>IFERROR(INDEX(Setting!$D$29:$H$33,MATCH('Risk Register'!G180,Setting!$C$29:$C$33,0),MATCH('Risk Register'!H180,Setting!$D$28:$H$28,0)),"")</f>
        <v/>
      </c>
      <c r="J180" s="36" t="str">
        <f>IF(OR(G180="",H180=""),"",VLOOKUP(G180,Setting!$J$28:$K$33,2,FALSE)*VLOOKUP(H180,Setting!$M$28:$N$33,2,FALSE))</f>
        <v/>
      </c>
      <c r="K180" s="59"/>
      <c r="L180" s="59"/>
      <c r="M180" s="60"/>
      <c r="N180" s="59"/>
      <c r="O180" s="59"/>
      <c r="P180" s="59"/>
    </row>
    <row r="181" spans="2:16" ht="40.049999999999997" customHeight="1" x14ac:dyDescent="0.45">
      <c r="B181" s="57"/>
      <c r="C181" s="57"/>
      <c r="D181" s="57"/>
      <c r="E181" s="57"/>
      <c r="F181" s="57"/>
      <c r="G181" s="57"/>
      <c r="H181" s="57"/>
      <c r="I181" s="57" t="str">
        <f>IFERROR(INDEX(Setting!$D$29:$H$33,MATCH('Risk Register'!G181,Setting!$C$29:$C$33,0),MATCH('Risk Register'!H181,Setting!$D$28:$H$28,0)),"")</f>
        <v/>
      </c>
      <c r="J181" s="33" t="str">
        <f>IF(OR(G181="",H181=""),"",VLOOKUP(G181,Setting!$J$28:$K$33,2,FALSE)*VLOOKUP(H181,Setting!$M$28:$N$33,2,FALSE))</f>
        <v/>
      </c>
      <c r="K181" s="57"/>
      <c r="L181" s="57"/>
      <c r="M181" s="58"/>
      <c r="N181" s="57"/>
      <c r="O181" s="57"/>
      <c r="P181" s="57"/>
    </row>
    <row r="182" spans="2:16" ht="40.049999999999997" customHeight="1" x14ac:dyDescent="0.45">
      <c r="B182" s="59"/>
      <c r="C182" s="59"/>
      <c r="D182" s="59"/>
      <c r="E182" s="59"/>
      <c r="F182" s="59"/>
      <c r="G182" s="59"/>
      <c r="H182" s="59"/>
      <c r="I182" s="59" t="str">
        <f>IFERROR(INDEX(Setting!$D$29:$H$33,MATCH('Risk Register'!G182,Setting!$C$29:$C$33,0),MATCH('Risk Register'!H182,Setting!$D$28:$H$28,0)),"")</f>
        <v/>
      </c>
      <c r="J182" s="36" t="str">
        <f>IF(OR(G182="",H182=""),"",VLOOKUP(G182,Setting!$J$28:$K$33,2,FALSE)*VLOOKUP(H182,Setting!$M$28:$N$33,2,FALSE))</f>
        <v/>
      </c>
      <c r="K182" s="59"/>
      <c r="L182" s="59"/>
      <c r="M182" s="60"/>
      <c r="N182" s="59"/>
      <c r="O182" s="59"/>
      <c r="P182" s="59"/>
    </row>
    <row r="183" spans="2:16" ht="40.049999999999997" customHeight="1" x14ac:dyDescent="0.45">
      <c r="B183" s="57"/>
      <c r="C183" s="57"/>
      <c r="D183" s="57"/>
      <c r="E183" s="57"/>
      <c r="F183" s="57"/>
      <c r="G183" s="57"/>
      <c r="H183" s="57"/>
      <c r="I183" s="57" t="str">
        <f>IFERROR(INDEX(Setting!$D$29:$H$33,MATCH('Risk Register'!G183,Setting!$C$29:$C$33,0),MATCH('Risk Register'!H183,Setting!$D$28:$H$28,0)),"")</f>
        <v/>
      </c>
      <c r="J183" s="33" t="str">
        <f>IF(OR(G183="",H183=""),"",VLOOKUP(G183,Setting!$J$28:$K$33,2,FALSE)*VLOOKUP(H183,Setting!$M$28:$N$33,2,FALSE))</f>
        <v/>
      </c>
      <c r="K183" s="57"/>
      <c r="L183" s="57"/>
      <c r="M183" s="58"/>
      <c r="N183" s="57"/>
      <c r="O183" s="57"/>
      <c r="P183" s="57"/>
    </row>
    <row r="184" spans="2:16" ht="40.049999999999997" customHeight="1" x14ac:dyDescent="0.45">
      <c r="B184" s="59"/>
      <c r="C184" s="59"/>
      <c r="D184" s="59"/>
      <c r="E184" s="59"/>
      <c r="F184" s="59"/>
      <c r="G184" s="59"/>
      <c r="H184" s="59"/>
      <c r="I184" s="59" t="str">
        <f>IFERROR(INDEX(Setting!$D$29:$H$33,MATCH('Risk Register'!G184,Setting!$C$29:$C$33,0),MATCH('Risk Register'!H184,Setting!$D$28:$H$28,0)),"")</f>
        <v/>
      </c>
      <c r="J184" s="36" t="str">
        <f>IF(OR(G184="",H184=""),"",VLOOKUP(G184,Setting!$J$28:$K$33,2,FALSE)*VLOOKUP(H184,Setting!$M$28:$N$33,2,FALSE))</f>
        <v/>
      </c>
      <c r="K184" s="59"/>
      <c r="L184" s="59"/>
      <c r="M184" s="60"/>
      <c r="N184" s="59"/>
      <c r="O184" s="59"/>
      <c r="P184" s="59"/>
    </row>
    <row r="185" spans="2:16" ht="40.049999999999997" customHeight="1" x14ac:dyDescent="0.45">
      <c r="B185" s="57"/>
      <c r="C185" s="57"/>
      <c r="D185" s="57"/>
      <c r="E185" s="57"/>
      <c r="F185" s="57"/>
      <c r="G185" s="57"/>
      <c r="H185" s="57"/>
      <c r="I185" s="57" t="str">
        <f>IFERROR(INDEX(Setting!$D$29:$H$33,MATCH('Risk Register'!G185,Setting!$C$29:$C$33,0),MATCH('Risk Register'!H185,Setting!$D$28:$H$28,0)),"")</f>
        <v/>
      </c>
      <c r="J185" s="33" t="str">
        <f>IF(OR(G185="",H185=""),"",VLOOKUP(G185,Setting!$J$28:$K$33,2,FALSE)*VLOOKUP(H185,Setting!$M$28:$N$33,2,FALSE))</f>
        <v/>
      </c>
      <c r="K185" s="57"/>
      <c r="L185" s="57"/>
      <c r="M185" s="58"/>
      <c r="N185" s="57"/>
      <c r="O185" s="57"/>
      <c r="P185" s="57"/>
    </row>
    <row r="186" spans="2:16" ht="40.049999999999997" customHeight="1" x14ac:dyDescent="0.45">
      <c r="B186" s="59"/>
      <c r="C186" s="59"/>
      <c r="D186" s="59"/>
      <c r="E186" s="59"/>
      <c r="F186" s="59"/>
      <c r="G186" s="59"/>
      <c r="H186" s="59"/>
      <c r="I186" s="59" t="str">
        <f>IFERROR(INDEX(Setting!$D$29:$H$33,MATCH('Risk Register'!G186,Setting!$C$29:$C$33,0),MATCH('Risk Register'!H186,Setting!$D$28:$H$28,0)),"")</f>
        <v/>
      </c>
      <c r="J186" s="36" t="str">
        <f>IF(OR(G186="",H186=""),"",VLOOKUP(G186,Setting!$J$28:$K$33,2,FALSE)*VLOOKUP(H186,Setting!$M$28:$N$33,2,FALSE))</f>
        <v/>
      </c>
      <c r="K186" s="59"/>
      <c r="L186" s="59"/>
      <c r="M186" s="60"/>
      <c r="N186" s="59"/>
      <c r="O186" s="59"/>
      <c r="P186" s="59"/>
    </row>
    <row r="187" spans="2:16" ht="40.049999999999997" customHeight="1" x14ac:dyDescent="0.45">
      <c r="B187" s="57"/>
      <c r="C187" s="57"/>
      <c r="D187" s="57"/>
      <c r="E187" s="57"/>
      <c r="F187" s="57"/>
      <c r="G187" s="57"/>
      <c r="H187" s="57"/>
      <c r="I187" s="57" t="str">
        <f>IFERROR(INDEX(Setting!$D$29:$H$33,MATCH('Risk Register'!G187,Setting!$C$29:$C$33,0),MATCH('Risk Register'!H187,Setting!$D$28:$H$28,0)),"")</f>
        <v/>
      </c>
      <c r="J187" s="33" t="str">
        <f>IF(OR(G187="",H187=""),"",VLOOKUP(G187,Setting!$J$28:$K$33,2,FALSE)*VLOOKUP(H187,Setting!$M$28:$N$33,2,FALSE))</f>
        <v/>
      </c>
      <c r="K187" s="57"/>
      <c r="L187" s="57"/>
      <c r="M187" s="58"/>
      <c r="N187" s="57"/>
      <c r="O187" s="57"/>
      <c r="P187" s="57"/>
    </row>
    <row r="188" spans="2:16" ht="40.049999999999997" customHeight="1" x14ac:dyDescent="0.45">
      <c r="B188" s="59"/>
      <c r="C188" s="59"/>
      <c r="D188" s="59"/>
      <c r="E188" s="59"/>
      <c r="F188" s="59"/>
      <c r="G188" s="59"/>
      <c r="H188" s="59"/>
      <c r="I188" s="59" t="str">
        <f>IFERROR(INDEX(Setting!$D$29:$H$33,MATCH('Risk Register'!G188,Setting!$C$29:$C$33,0),MATCH('Risk Register'!H188,Setting!$D$28:$H$28,0)),"")</f>
        <v/>
      </c>
      <c r="J188" s="36" t="str">
        <f>IF(OR(G188="",H188=""),"",VLOOKUP(G188,Setting!$J$28:$K$33,2,FALSE)*VLOOKUP(H188,Setting!$M$28:$N$33,2,FALSE))</f>
        <v/>
      </c>
      <c r="K188" s="59"/>
      <c r="L188" s="59"/>
      <c r="M188" s="60"/>
      <c r="N188" s="59"/>
      <c r="O188" s="59"/>
      <c r="P188" s="59"/>
    </row>
    <row r="189" spans="2:16" ht="40.049999999999997" customHeight="1" x14ac:dyDescent="0.45">
      <c r="B189" s="57"/>
      <c r="C189" s="57"/>
      <c r="D189" s="57"/>
      <c r="E189" s="57"/>
      <c r="F189" s="57"/>
      <c r="G189" s="57"/>
      <c r="H189" s="57"/>
      <c r="I189" s="57" t="str">
        <f>IFERROR(INDEX(Setting!$D$29:$H$33,MATCH('Risk Register'!G189,Setting!$C$29:$C$33,0),MATCH('Risk Register'!H189,Setting!$D$28:$H$28,0)),"")</f>
        <v/>
      </c>
      <c r="J189" s="33" t="str">
        <f>IF(OR(G189="",H189=""),"",VLOOKUP(G189,Setting!$J$28:$K$33,2,FALSE)*VLOOKUP(H189,Setting!$M$28:$N$33,2,FALSE))</f>
        <v/>
      </c>
      <c r="K189" s="57"/>
      <c r="L189" s="57"/>
      <c r="M189" s="58"/>
      <c r="N189" s="57"/>
      <c r="O189" s="57"/>
      <c r="P189" s="57"/>
    </row>
    <row r="190" spans="2:16" ht="40.049999999999997" customHeight="1" x14ac:dyDescent="0.45">
      <c r="B190" s="59"/>
      <c r="C190" s="59"/>
      <c r="D190" s="59"/>
      <c r="E190" s="59"/>
      <c r="F190" s="59"/>
      <c r="G190" s="59"/>
      <c r="H190" s="59"/>
      <c r="I190" s="59" t="str">
        <f>IFERROR(INDEX(Setting!$D$29:$H$33,MATCH('Risk Register'!G190,Setting!$C$29:$C$33,0),MATCH('Risk Register'!H190,Setting!$D$28:$H$28,0)),"")</f>
        <v/>
      </c>
      <c r="J190" s="36" t="str">
        <f>IF(OR(G190="",H190=""),"",VLOOKUP(G190,Setting!$J$28:$K$33,2,FALSE)*VLOOKUP(H190,Setting!$M$28:$N$33,2,FALSE))</f>
        <v/>
      </c>
      <c r="K190" s="59"/>
      <c r="L190" s="59"/>
      <c r="M190" s="60"/>
      <c r="N190" s="59"/>
      <c r="O190" s="59"/>
      <c r="P190" s="59"/>
    </row>
    <row r="191" spans="2:16" ht="40.049999999999997" customHeight="1" x14ac:dyDescent="0.45">
      <c r="B191" s="57"/>
      <c r="C191" s="57"/>
      <c r="D191" s="57"/>
      <c r="E191" s="57"/>
      <c r="F191" s="57"/>
      <c r="G191" s="57"/>
      <c r="H191" s="57"/>
      <c r="I191" s="57" t="str">
        <f>IFERROR(INDEX(Setting!$D$29:$H$33,MATCH('Risk Register'!G191,Setting!$C$29:$C$33,0),MATCH('Risk Register'!H191,Setting!$D$28:$H$28,0)),"")</f>
        <v/>
      </c>
      <c r="J191" s="33" t="str">
        <f>IF(OR(G191="",H191=""),"",VLOOKUP(G191,Setting!$J$28:$K$33,2,FALSE)*VLOOKUP(H191,Setting!$M$28:$N$33,2,FALSE))</f>
        <v/>
      </c>
      <c r="K191" s="57"/>
      <c r="L191" s="57"/>
      <c r="M191" s="58"/>
      <c r="N191" s="57"/>
      <c r="O191" s="57"/>
      <c r="P191" s="57"/>
    </row>
    <row r="192" spans="2:16" ht="40.049999999999997" customHeight="1" x14ac:dyDescent="0.45">
      <c r="B192" s="59"/>
      <c r="C192" s="59"/>
      <c r="D192" s="59"/>
      <c r="E192" s="59"/>
      <c r="F192" s="59"/>
      <c r="G192" s="59"/>
      <c r="H192" s="59"/>
      <c r="I192" s="59" t="str">
        <f>IFERROR(INDEX(Setting!$D$29:$H$33,MATCH('Risk Register'!G192,Setting!$C$29:$C$33,0),MATCH('Risk Register'!H192,Setting!$D$28:$H$28,0)),"")</f>
        <v/>
      </c>
      <c r="J192" s="36" t="str">
        <f>IF(OR(G192="",H192=""),"",VLOOKUP(G192,Setting!$J$28:$K$33,2,FALSE)*VLOOKUP(H192,Setting!$M$28:$N$33,2,FALSE))</f>
        <v/>
      </c>
      <c r="K192" s="59"/>
      <c r="L192" s="59"/>
      <c r="M192" s="60"/>
      <c r="N192" s="59"/>
      <c r="O192" s="59"/>
      <c r="P192" s="59"/>
    </row>
    <row r="193" spans="2:16" ht="40.049999999999997" customHeight="1" x14ac:dyDescent="0.45">
      <c r="B193" s="57"/>
      <c r="C193" s="57"/>
      <c r="D193" s="57"/>
      <c r="E193" s="57"/>
      <c r="F193" s="57"/>
      <c r="G193" s="57"/>
      <c r="H193" s="57"/>
      <c r="I193" s="57" t="str">
        <f>IFERROR(INDEX(Setting!$D$29:$H$33,MATCH('Risk Register'!G193,Setting!$C$29:$C$33,0),MATCH('Risk Register'!H193,Setting!$D$28:$H$28,0)),"")</f>
        <v/>
      </c>
      <c r="J193" s="33" t="str">
        <f>IF(OR(G193="",H193=""),"",VLOOKUP(G193,Setting!$J$28:$K$33,2,FALSE)*VLOOKUP(H193,Setting!$M$28:$N$33,2,FALSE))</f>
        <v/>
      </c>
      <c r="K193" s="57"/>
      <c r="L193" s="57"/>
      <c r="M193" s="58"/>
      <c r="N193" s="57"/>
      <c r="O193" s="57"/>
      <c r="P193" s="57"/>
    </row>
    <row r="194" spans="2:16" ht="40.049999999999997" customHeight="1" x14ac:dyDescent="0.45">
      <c r="B194" s="59"/>
      <c r="C194" s="59"/>
      <c r="D194" s="59"/>
      <c r="E194" s="59"/>
      <c r="F194" s="59"/>
      <c r="G194" s="59"/>
      <c r="H194" s="59"/>
      <c r="I194" s="59" t="str">
        <f>IFERROR(INDEX(Setting!$D$29:$H$33,MATCH('Risk Register'!G194,Setting!$C$29:$C$33,0),MATCH('Risk Register'!H194,Setting!$D$28:$H$28,0)),"")</f>
        <v/>
      </c>
      <c r="J194" s="36" t="str">
        <f>IF(OR(G194="",H194=""),"",VLOOKUP(G194,Setting!$J$28:$K$33,2,FALSE)*VLOOKUP(H194,Setting!$M$28:$N$33,2,FALSE))</f>
        <v/>
      </c>
      <c r="K194" s="59"/>
      <c r="L194" s="59"/>
      <c r="M194" s="60"/>
      <c r="N194" s="59"/>
      <c r="O194" s="59"/>
      <c r="P194" s="59"/>
    </row>
    <row r="195" spans="2:16" ht="40.049999999999997" customHeight="1" x14ac:dyDescent="0.45">
      <c r="B195" s="57"/>
      <c r="C195" s="57"/>
      <c r="D195" s="57"/>
      <c r="E195" s="57"/>
      <c r="F195" s="57"/>
      <c r="G195" s="57"/>
      <c r="H195" s="57"/>
      <c r="I195" s="57" t="str">
        <f>IFERROR(INDEX(Setting!$D$29:$H$33,MATCH('Risk Register'!G195,Setting!$C$29:$C$33,0),MATCH('Risk Register'!H195,Setting!$D$28:$H$28,0)),"")</f>
        <v/>
      </c>
      <c r="J195" s="33" t="str">
        <f>IF(OR(G195="",H195=""),"",VLOOKUP(G195,Setting!$J$28:$K$33,2,FALSE)*VLOOKUP(H195,Setting!$M$28:$N$33,2,FALSE))</f>
        <v/>
      </c>
      <c r="K195" s="57"/>
      <c r="L195" s="57"/>
      <c r="M195" s="58"/>
      <c r="N195" s="57"/>
      <c r="O195" s="57"/>
      <c r="P195" s="57"/>
    </row>
    <row r="196" spans="2:16" ht="40.049999999999997" customHeight="1" x14ac:dyDescent="0.45">
      <c r="B196" s="59"/>
      <c r="C196" s="59"/>
      <c r="D196" s="59"/>
      <c r="E196" s="59"/>
      <c r="F196" s="59"/>
      <c r="G196" s="59"/>
      <c r="H196" s="59"/>
      <c r="I196" s="59" t="str">
        <f>IFERROR(INDEX(Setting!$D$29:$H$33,MATCH('Risk Register'!G196,Setting!$C$29:$C$33,0),MATCH('Risk Register'!H196,Setting!$D$28:$H$28,0)),"")</f>
        <v/>
      </c>
      <c r="J196" s="36" t="str">
        <f>IF(OR(G196="",H196=""),"",VLOOKUP(G196,Setting!$J$28:$K$33,2,FALSE)*VLOOKUP(H196,Setting!$M$28:$N$33,2,FALSE))</f>
        <v/>
      </c>
      <c r="K196" s="59"/>
      <c r="L196" s="59"/>
      <c r="M196" s="60"/>
      <c r="N196" s="59"/>
      <c r="O196" s="59"/>
      <c r="P196" s="59"/>
    </row>
    <row r="197" spans="2:16" ht="40.049999999999997" customHeight="1" x14ac:dyDescent="0.45">
      <c r="B197" s="57"/>
      <c r="C197" s="57"/>
      <c r="D197" s="57"/>
      <c r="E197" s="57"/>
      <c r="F197" s="57"/>
      <c r="G197" s="57"/>
      <c r="H197" s="57"/>
      <c r="I197" s="57" t="str">
        <f>IFERROR(INDEX(Setting!$D$29:$H$33,MATCH('Risk Register'!G197,Setting!$C$29:$C$33,0),MATCH('Risk Register'!H197,Setting!$D$28:$H$28,0)),"")</f>
        <v/>
      </c>
      <c r="J197" s="33" t="str">
        <f>IF(OR(G197="",H197=""),"",VLOOKUP(G197,Setting!$J$28:$K$33,2,FALSE)*VLOOKUP(H197,Setting!$M$28:$N$33,2,FALSE))</f>
        <v/>
      </c>
      <c r="K197" s="57"/>
      <c r="L197" s="57"/>
      <c r="M197" s="58"/>
      <c r="N197" s="57"/>
      <c r="O197" s="57"/>
      <c r="P197" s="57"/>
    </row>
    <row r="198" spans="2:16" ht="40.049999999999997" customHeight="1" x14ac:dyDescent="0.45">
      <c r="B198" s="59"/>
      <c r="C198" s="59"/>
      <c r="D198" s="59"/>
      <c r="E198" s="59"/>
      <c r="F198" s="59"/>
      <c r="G198" s="59"/>
      <c r="H198" s="59"/>
      <c r="I198" s="59" t="str">
        <f>IFERROR(INDEX(Setting!$D$29:$H$33,MATCH('Risk Register'!G198,Setting!$C$29:$C$33,0),MATCH('Risk Register'!H198,Setting!$D$28:$H$28,0)),"")</f>
        <v/>
      </c>
      <c r="J198" s="36" t="str">
        <f>IF(OR(G198="",H198=""),"",VLOOKUP(G198,Setting!$J$28:$K$33,2,FALSE)*VLOOKUP(H198,Setting!$M$28:$N$33,2,FALSE))</f>
        <v/>
      </c>
      <c r="K198" s="59"/>
      <c r="L198" s="59"/>
      <c r="M198" s="60"/>
      <c r="N198" s="59"/>
      <c r="O198" s="59"/>
      <c r="P198" s="59"/>
    </row>
    <row r="199" spans="2:16" ht="40.049999999999997" customHeight="1" x14ac:dyDescent="0.45">
      <c r="B199" s="57"/>
      <c r="C199" s="57"/>
      <c r="D199" s="57"/>
      <c r="E199" s="57"/>
      <c r="F199" s="57"/>
      <c r="G199" s="57"/>
      <c r="H199" s="57"/>
      <c r="I199" s="57" t="str">
        <f>IFERROR(INDEX(Setting!$D$29:$H$33,MATCH('Risk Register'!G199,Setting!$C$29:$C$33,0),MATCH('Risk Register'!H199,Setting!$D$28:$H$28,0)),"")</f>
        <v/>
      </c>
      <c r="J199" s="33" t="str">
        <f>IF(OR(G199="",H199=""),"",VLOOKUP(G199,Setting!$J$28:$K$33,2,FALSE)*VLOOKUP(H199,Setting!$M$28:$N$33,2,FALSE))</f>
        <v/>
      </c>
      <c r="K199" s="57"/>
      <c r="L199" s="57"/>
      <c r="M199" s="58"/>
      <c r="N199" s="57"/>
      <c r="O199" s="57"/>
      <c r="P199" s="57"/>
    </row>
    <row r="200" spans="2:16" ht="40.049999999999997" customHeight="1" x14ac:dyDescent="0.45">
      <c r="B200" s="59"/>
      <c r="C200" s="59"/>
      <c r="D200" s="59"/>
      <c r="E200" s="59"/>
      <c r="F200" s="59"/>
      <c r="G200" s="59"/>
      <c r="H200" s="59"/>
      <c r="I200" s="59" t="str">
        <f>IFERROR(INDEX(Setting!$D$29:$H$33,MATCH('Risk Register'!G200,Setting!$C$29:$C$33,0),MATCH('Risk Register'!H200,Setting!$D$28:$H$28,0)),"")</f>
        <v/>
      </c>
      <c r="J200" s="36" t="str">
        <f>IF(OR(G200="",H200=""),"",VLOOKUP(G200,Setting!$J$28:$K$33,2,FALSE)*VLOOKUP(H200,Setting!$M$28:$N$33,2,FALSE))</f>
        <v/>
      </c>
      <c r="K200" s="59"/>
      <c r="L200" s="59"/>
      <c r="M200" s="60"/>
      <c r="N200" s="59"/>
      <c r="O200" s="59"/>
      <c r="P200" s="59"/>
    </row>
    <row r="201" spans="2:16" ht="40.049999999999997" customHeight="1" x14ac:dyDescent="0.45">
      <c r="B201" s="57"/>
      <c r="C201" s="57"/>
      <c r="D201" s="57"/>
      <c r="E201" s="57"/>
      <c r="F201" s="57"/>
      <c r="G201" s="57"/>
      <c r="H201" s="57"/>
      <c r="I201" s="57" t="str">
        <f>IFERROR(INDEX(Setting!$D$29:$H$33,MATCH('Risk Register'!G201,Setting!$C$29:$C$33,0),MATCH('Risk Register'!H201,Setting!$D$28:$H$28,0)),"")</f>
        <v/>
      </c>
      <c r="J201" s="33" t="str">
        <f>IF(OR(G201="",H201=""),"",VLOOKUP(G201,Setting!$J$28:$K$33,2,FALSE)*VLOOKUP(H201,Setting!$M$28:$N$33,2,FALSE))</f>
        <v/>
      </c>
      <c r="K201" s="57"/>
      <c r="L201" s="57"/>
      <c r="M201" s="58"/>
      <c r="N201" s="57"/>
      <c r="O201" s="57"/>
      <c r="P201" s="57"/>
    </row>
    <row r="202" spans="2:16" ht="40.049999999999997" customHeight="1" x14ac:dyDescent="0.45">
      <c r="B202" s="59"/>
      <c r="C202" s="59"/>
      <c r="D202" s="59"/>
      <c r="E202" s="59"/>
      <c r="F202" s="59"/>
      <c r="G202" s="59"/>
      <c r="H202" s="59"/>
      <c r="I202" s="59" t="str">
        <f>IFERROR(INDEX(Setting!$D$29:$H$33,MATCH('Risk Register'!G202,Setting!$C$29:$C$33,0),MATCH('Risk Register'!H202,Setting!$D$28:$H$28,0)),"")</f>
        <v/>
      </c>
      <c r="J202" s="36" t="str">
        <f>IF(OR(G202="",H202=""),"",VLOOKUP(G202,Setting!$J$28:$K$33,2,FALSE)*VLOOKUP(H202,Setting!$M$28:$N$33,2,FALSE))</f>
        <v/>
      </c>
      <c r="K202" s="59"/>
      <c r="L202" s="59"/>
      <c r="M202" s="60"/>
      <c r="N202" s="59"/>
      <c r="O202" s="59"/>
      <c r="P202" s="59"/>
    </row>
    <row r="203" spans="2:16" ht="40.049999999999997" customHeight="1" x14ac:dyDescent="0.45">
      <c r="B203" s="57"/>
      <c r="C203" s="57"/>
      <c r="D203" s="57"/>
      <c r="E203" s="57"/>
      <c r="F203" s="57"/>
      <c r="G203" s="57"/>
      <c r="H203" s="57"/>
      <c r="I203" s="57" t="str">
        <f>IFERROR(INDEX(Setting!$D$29:$H$33,MATCH('Risk Register'!G203,Setting!$C$29:$C$33,0),MATCH('Risk Register'!H203,Setting!$D$28:$H$28,0)),"")</f>
        <v/>
      </c>
      <c r="J203" s="33" t="str">
        <f>IF(OR(G203="",H203=""),"",VLOOKUP(G203,Setting!$J$28:$K$33,2,FALSE)*VLOOKUP(H203,Setting!$M$28:$N$33,2,FALSE))</f>
        <v/>
      </c>
      <c r="K203" s="57"/>
      <c r="L203" s="57"/>
      <c r="M203" s="58"/>
      <c r="N203" s="57"/>
      <c r="O203" s="57"/>
      <c r="P203" s="57"/>
    </row>
    <row r="204" spans="2:16" ht="40.049999999999997" customHeight="1" x14ac:dyDescent="0.45">
      <c r="B204" s="59"/>
      <c r="C204" s="59"/>
      <c r="D204" s="59"/>
      <c r="E204" s="59"/>
      <c r="F204" s="59"/>
      <c r="G204" s="59"/>
      <c r="H204" s="59"/>
      <c r="I204" s="59" t="str">
        <f>IFERROR(INDEX(Setting!$D$29:$H$33,MATCH('Risk Register'!G204,Setting!$C$29:$C$33,0),MATCH('Risk Register'!H204,Setting!$D$28:$H$28,0)),"")</f>
        <v/>
      </c>
      <c r="J204" s="36" t="str">
        <f>IF(OR(G204="",H204=""),"",VLOOKUP(G204,Setting!$J$28:$K$33,2,FALSE)*VLOOKUP(H204,Setting!$M$28:$N$33,2,FALSE))</f>
        <v/>
      </c>
      <c r="K204" s="59"/>
      <c r="L204" s="59"/>
      <c r="M204" s="60"/>
      <c r="N204" s="59"/>
      <c r="O204" s="59"/>
      <c r="P204" s="59"/>
    </row>
    <row r="205" spans="2:16" ht="40.049999999999997" customHeight="1" x14ac:dyDescent="0.45">
      <c r="B205" s="57"/>
      <c r="C205" s="57"/>
      <c r="D205" s="57"/>
      <c r="E205" s="57"/>
      <c r="F205" s="57"/>
      <c r="G205" s="57"/>
      <c r="H205" s="57"/>
      <c r="I205" s="57" t="str">
        <f>IFERROR(INDEX(Setting!$D$29:$H$33,MATCH('Risk Register'!G205,Setting!$C$29:$C$33,0),MATCH('Risk Register'!H205,Setting!$D$28:$H$28,0)),"")</f>
        <v/>
      </c>
      <c r="J205" s="33" t="str">
        <f>IF(OR(G205="",H205=""),"",VLOOKUP(G205,Setting!$J$28:$K$33,2,FALSE)*VLOOKUP(H205,Setting!$M$28:$N$33,2,FALSE))</f>
        <v/>
      </c>
      <c r="K205" s="57"/>
      <c r="L205" s="57"/>
      <c r="M205" s="58"/>
      <c r="N205" s="57"/>
      <c r="O205" s="57"/>
      <c r="P205" s="57"/>
    </row>
    <row r="206" spans="2:16" ht="40.049999999999997" customHeight="1" x14ac:dyDescent="0.45">
      <c r="B206" s="59"/>
      <c r="C206" s="59"/>
      <c r="D206" s="59"/>
      <c r="E206" s="59"/>
      <c r="F206" s="59"/>
      <c r="G206" s="59"/>
      <c r="H206" s="59"/>
      <c r="I206" s="59" t="str">
        <f>IFERROR(INDEX(Setting!$D$29:$H$33,MATCH('Risk Register'!G206,Setting!$C$29:$C$33,0),MATCH('Risk Register'!H206,Setting!$D$28:$H$28,0)),"")</f>
        <v/>
      </c>
      <c r="J206" s="36" t="str">
        <f>IF(OR(G206="",H206=""),"",VLOOKUP(G206,Setting!$J$28:$K$33,2,FALSE)*VLOOKUP(H206,Setting!$M$28:$N$33,2,FALSE))</f>
        <v/>
      </c>
      <c r="K206" s="59"/>
      <c r="L206" s="59"/>
      <c r="M206" s="60"/>
      <c r="N206" s="59"/>
      <c r="O206" s="59"/>
      <c r="P206" s="59"/>
    </row>
    <row r="207" spans="2:16" ht="40.049999999999997" customHeight="1" x14ac:dyDescent="0.45">
      <c r="B207" s="57"/>
      <c r="C207" s="57"/>
      <c r="D207" s="57"/>
      <c r="E207" s="57"/>
      <c r="F207" s="57"/>
      <c r="G207" s="57"/>
      <c r="H207" s="57"/>
      <c r="I207" s="57" t="str">
        <f>IFERROR(INDEX(Setting!$D$29:$H$33,MATCH('Risk Register'!G207,Setting!$C$29:$C$33,0),MATCH('Risk Register'!H207,Setting!$D$28:$H$28,0)),"")</f>
        <v/>
      </c>
      <c r="J207" s="33" t="str">
        <f>IF(OR(G207="",H207=""),"",VLOOKUP(G207,Setting!$J$28:$K$33,2,FALSE)*VLOOKUP(H207,Setting!$M$28:$N$33,2,FALSE))</f>
        <v/>
      </c>
      <c r="K207" s="57"/>
      <c r="L207" s="57"/>
      <c r="M207" s="58"/>
      <c r="N207" s="57"/>
      <c r="O207" s="57"/>
      <c r="P207" s="57"/>
    </row>
    <row r="208" spans="2:16" ht="40.049999999999997" customHeight="1" x14ac:dyDescent="0.45">
      <c r="B208" s="59"/>
      <c r="C208" s="59"/>
      <c r="D208" s="59"/>
      <c r="E208" s="59"/>
      <c r="F208" s="59"/>
      <c r="G208" s="59"/>
      <c r="H208" s="59"/>
      <c r="I208" s="59" t="str">
        <f>IFERROR(INDEX(Setting!$D$29:$H$33,MATCH('Risk Register'!G208,Setting!$C$29:$C$33,0),MATCH('Risk Register'!H208,Setting!$D$28:$H$28,0)),"")</f>
        <v/>
      </c>
      <c r="J208" s="36" t="str">
        <f>IF(OR(G208="",H208=""),"",VLOOKUP(G208,Setting!$J$28:$K$33,2,FALSE)*VLOOKUP(H208,Setting!$M$28:$N$33,2,FALSE))</f>
        <v/>
      </c>
      <c r="K208" s="59"/>
      <c r="L208" s="59"/>
      <c r="M208" s="60"/>
      <c r="N208" s="59"/>
      <c r="O208" s="59"/>
      <c r="P208" s="59"/>
    </row>
    <row r="209" spans="2:16" ht="40.049999999999997" customHeight="1" x14ac:dyDescent="0.45">
      <c r="B209" s="57"/>
      <c r="C209" s="57"/>
      <c r="D209" s="57"/>
      <c r="E209" s="57"/>
      <c r="F209" s="57"/>
      <c r="G209" s="57"/>
      <c r="H209" s="57"/>
      <c r="I209" s="57" t="str">
        <f>IFERROR(INDEX(Setting!$D$29:$H$33,MATCH('Risk Register'!G209,Setting!$C$29:$C$33,0),MATCH('Risk Register'!H209,Setting!$D$28:$H$28,0)),"")</f>
        <v/>
      </c>
      <c r="J209" s="33" t="str">
        <f>IF(OR(G209="",H209=""),"",VLOOKUP(G209,Setting!$J$28:$K$33,2,FALSE)*VLOOKUP(H209,Setting!$M$28:$N$33,2,FALSE))</f>
        <v/>
      </c>
      <c r="K209" s="57"/>
      <c r="L209" s="57"/>
      <c r="M209" s="58"/>
      <c r="N209" s="57"/>
      <c r="O209" s="57"/>
      <c r="P209" s="57"/>
    </row>
    <row r="210" spans="2:16" ht="40.049999999999997" customHeight="1" x14ac:dyDescent="0.45">
      <c r="B210" s="59"/>
      <c r="C210" s="59"/>
      <c r="D210" s="59"/>
      <c r="E210" s="59"/>
      <c r="F210" s="59"/>
      <c r="G210" s="59"/>
      <c r="H210" s="59"/>
      <c r="I210" s="59" t="str">
        <f>IFERROR(INDEX(Setting!$D$29:$H$33,MATCH('Risk Register'!G210,Setting!$C$29:$C$33,0),MATCH('Risk Register'!H210,Setting!$D$28:$H$28,0)),"")</f>
        <v/>
      </c>
      <c r="J210" s="36" t="str">
        <f>IF(OR(G210="",H210=""),"",VLOOKUP(G210,Setting!$J$28:$K$33,2,FALSE)*VLOOKUP(H210,Setting!$M$28:$N$33,2,FALSE))</f>
        <v/>
      </c>
      <c r="K210" s="59"/>
      <c r="L210" s="59"/>
      <c r="M210" s="60"/>
      <c r="N210" s="59"/>
      <c r="O210" s="59"/>
      <c r="P210" s="59"/>
    </row>
    <row r="211" spans="2:16" ht="40.049999999999997" customHeight="1" x14ac:dyDescent="0.45">
      <c r="B211" s="57"/>
      <c r="C211" s="57"/>
      <c r="D211" s="57"/>
      <c r="E211" s="57"/>
      <c r="F211" s="57"/>
      <c r="G211" s="57"/>
      <c r="H211" s="57"/>
      <c r="I211" s="57" t="str">
        <f>IFERROR(INDEX(Setting!$D$29:$H$33,MATCH('Risk Register'!G211,Setting!$C$29:$C$33,0),MATCH('Risk Register'!H211,Setting!$D$28:$H$28,0)),"")</f>
        <v/>
      </c>
      <c r="J211" s="33" t="str">
        <f>IF(OR(G211="",H211=""),"",VLOOKUP(G211,Setting!$J$28:$K$33,2,FALSE)*VLOOKUP(H211,Setting!$M$28:$N$33,2,FALSE))</f>
        <v/>
      </c>
      <c r="K211" s="57"/>
      <c r="L211" s="57"/>
      <c r="M211" s="58"/>
      <c r="N211" s="57"/>
      <c r="O211" s="57"/>
      <c r="P211" s="57"/>
    </row>
    <row r="212" spans="2:16" ht="40.049999999999997" customHeight="1" x14ac:dyDescent="0.45">
      <c r="B212" s="59"/>
      <c r="C212" s="59"/>
      <c r="D212" s="59"/>
      <c r="E212" s="59"/>
      <c r="F212" s="59"/>
      <c r="G212" s="59"/>
      <c r="H212" s="59"/>
      <c r="I212" s="59" t="str">
        <f>IFERROR(INDEX(Setting!$D$29:$H$33,MATCH('Risk Register'!G212,Setting!$C$29:$C$33,0),MATCH('Risk Register'!H212,Setting!$D$28:$H$28,0)),"")</f>
        <v/>
      </c>
      <c r="J212" s="36" t="str">
        <f>IF(OR(G212="",H212=""),"",VLOOKUP(G212,Setting!$J$28:$K$33,2,FALSE)*VLOOKUP(H212,Setting!$M$28:$N$33,2,FALSE))</f>
        <v/>
      </c>
      <c r="K212" s="59"/>
      <c r="L212" s="59"/>
      <c r="M212" s="60"/>
      <c r="N212" s="59"/>
      <c r="O212" s="59"/>
      <c r="P212" s="59"/>
    </row>
    <row r="213" spans="2:16" ht="40.049999999999997" customHeight="1" x14ac:dyDescent="0.45">
      <c r="B213" s="57"/>
      <c r="C213" s="57"/>
      <c r="D213" s="57"/>
      <c r="E213" s="57"/>
      <c r="F213" s="57"/>
      <c r="G213" s="57"/>
      <c r="H213" s="57"/>
      <c r="I213" s="57" t="str">
        <f>IFERROR(INDEX(Setting!$D$29:$H$33,MATCH('Risk Register'!G213,Setting!$C$29:$C$33,0),MATCH('Risk Register'!H213,Setting!$D$28:$H$28,0)),"")</f>
        <v/>
      </c>
      <c r="J213" s="33" t="str">
        <f>IF(OR(G213="",H213=""),"",VLOOKUP(G213,Setting!$J$28:$K$33,2,FALSE)*VLOOKUP(H213,Setting!$M$28:$N$33,2,FALSE))</f>
        <v/>
      </c>
      <c r="K213" s="57"/>
      <c r="L213" s="57"/>
      <c r="M213" s="58"/>
      <c r="N213" s="57"/>
      <c r="O213" s="57"/>
      <c r="P213" s="57"/>
    </row>
    <row r="214" spans="2:16" ht="40.049999999999997" customHeight="1" x14ac:dyDescent="0.45">
      <c r="B214" s="59"/>
      <c r="C214" s="59"/>
      <c r="D214" s="59"/>
      <c r="E214" s="59"/>
      <c r="F214" s="59"/>
      <c r="G214" s="59"/>
      <c r="H214" s="59"/>
      <c r="I214" s="59" t="str">
        <f>IFERROR(INDEX(Setting!$D$29:$H$33,MATCH('Risk Register'!G214,Setting!$C$29:$C$33,0),MATCH('Risk Register'!H214,Setting!$D$28:$H$28,0)),"")</f>
        <v/>
      </c>
      <c r="J214" s="36" t="str">
        <f>IF(OR(G214="",H214=""),"",VLOOKUP(G214,Setting!$J$28:$K$33,2,FALSE)*VLOOKUP(H214,Setting!$M$28:$N$33,2,FALSE))</f>
        <v/>
      </c>
      <c r="K214" s="59"/>
      <c r="L214" s="59"/>
      <c r="M214" s="60"/>
      <c r="N214" s="59"/>
      <c r="O214" s="59"/>
      <c r="P214" s="59"/>
    </row>
    <row r="215" spans="2:16" ht="40.049999999999997" customHeight="1" x14ac:dyDescent="0.45">
      <c r="B215" s="57"/>
      <c r="C215" s="57"/>
      <c r="D215" s="57"/>
      <c r="E215" s="57"/>
      <c r="F215" s="57"/>
      <c r="G215" s="57"/>
      <c r="H215" s="57"/>
      <c r="I215" s="57" t="str">
        <f>IFERROR(INDEX(Setting!$D$29:$H$33,MATCH('Risk Register'!G215,Setting!$C$29:$C$33,0),MATCH('Risk Register'!H215,Setting!$D$28:$H$28,0)),"")</f>
        <v/>
      </c>
      <c r="J215" s="33" t="str">
        <f>IF(OR(G215="",H215=""),"",VLOOKUP(G215,Setting!$J$28:$K$33,2,FALSE)*VLOOKUP(H215,Setting!$M$28:$N$33,2,FALSE))</f>
        <v/>
      </c>
      <c r="K215" s="57"/>
      <c r="L215" s="57"/>
      <c r="M215" s="58"/>
      <c r="N215" s="57"/>
      <c r="O215" s="57"/>
      <c r="P215" s="57"/>
    </row>
    <row r="216" spans="2:16" ht="40.049999999999997" customHeight="1" x14ac:dyDescent="0.45">
      <c r="B216" s="59"/>
      <c r="C216" s="59"/>
      <c r="D216" s="59"/>
      <c r="E216" s="59"/>
      <c r="F216" s="59"/>
      <c r="G216" s="59"/>
      <c r="H216" s="59"/>
      <c r="I216" s="59" t="str">
        <f>IFERROR(INDEX(Setting!$D$29:$H$33,MATCH('Risk Register'!G216,Setting!$C$29:$C$33,0),MATCH('Risk Register'!H216,Setting!$D$28:$H$28,0)),"")</f>
        <v/>
      </c>
      <c r="J216" s="36" t="str">
        <f>IF(OR(G216="",H216=""),"",VLOOKUP(G216,Setting!$J$28:$K$33,2,FALSE)*VLOOKUP(H216,Setting!$M$28:$N$33,2,FALSE))</f>
        <v/>
      </c>
      <c r="K216" s="59"/>
      <c r="L216" s="59"/>
      <c r="M216" s="60"/>
      <c r="N216" s="59"/>
      <c r="O216" s="59"/>
      <c r="P216" s="59"/>
    </row>
    <row r="217" spans="2:16" ht="40.049999999999997" customHeight="1" x14ac:dyDescent="0.45">
      <c r="B217" s="57"/>
      <c r="C217" s="57"/>
      <c r="D217" s="57"/>
      <c r="E217" s="57"/>
      <c r="F217" s="57"/>
      <c r="G217" s="57"/>
      <c r="H217" s="57"/>
      <c r="I217" s="57" t="str">
        <f>IFERROR(INDEX(Setting!$D$29:$H$33,MATCH('Risk Register'!G217,Setting!$C$29:$C$33,0),MATCH('Risk Register'!H217,Setting!$D$28:$H$28,0)),"")</f>
        <v/>
      </c>
      <c r="J217" s="33" t="str">
        <f>IF(OR(G217="",H217=""),"",VLOOKUP(G217,Setting!$J$28:$K$33,2,FALSE)*VLOOKUP(H217,Setting!$M$28:$N$33,2,FALSE))</f>
        <v/>
      </c>
      <c r="K217" s="57"/>
      <c r="L217" s="57"/>
      <c r="M217" s="58"/>
      <c r="N217" s="57"/>
      <c r="O217" s="57"/>
      <c r="P217" s="57"/>
    </row>
    <row r="218" spans="2:16" ht="40.049999999999997" customHeight="1" x14ac:dyDescent="0.45">
      <c r="B218" s="59"/>
      <c r="C218" s="59"/>
      <c r="D218" s="59"/>
      <c r="E218" s="59"/>
      <c r="F218" s="59"/>
      <c r="G218" s="59"/>
      <c r="H218" s="59"/>
      <c r="I218" s="59" t="str">
        <f>IFERROR(INDEX(Setting!$D$29:$H$33,MATCH('Risk Register'!G218,Setting!$C$29:$C$33,0),MATCH('Risk Register'!H218,Setting!$D$28:$H$28,0)),"")</f>
        <v/>
      </c>
      <c r="J218" s="36" t="str">
        <f>IF(OR(G218="",H218=""),"",VLOOKUP(G218,Setting!$J$28:$K$33,2,FALSE)*VLOOKUP(H218,Setting!$M$28:$N$33,2,FALSE))</f>
        <v/>
      </c>
      <c r="K218" s="59"/>
      <c r="L218" s="59"/>
      <c r="M218" s="60"/>
      <c r="N218" s="59"/>
      <c r="O218" s="59"/>
      <c r="P218" s="59"/>
    </row>
    <row r="219" spans="2:16" ht="40.049999999999997" customHeight="1" x14ac:dyDescent="0.45">
      <c r="B219" s="57"/>
      <c r="C219" s="57"/>
      <c r="D219" s="57"/>
      <c r="E219" s="57"/>
      <c r="F219" s="57"/>
      <c r="G219" s="57"/>
      <c r="H219" s="57"/>
      <c r="I219" s="57" t="str">
        <f>IFERROR(INDEX(Setting!$D$29:$H$33,MATCH('Risk Register'!G219,Setting!$C$29:$C$33,0),MATCH('Risk Register'!H219,Setting!$D$28:$H$28,0)),"")</f>
        <v/>
      </c>
      <c r="J219" s="33" t="str">
        <f>IF(OR(G219="",H219=""),"",VLOOKUP(G219,Setting!$J$28:$K$33,2,FALSE)*VLOOKUP(H219,Setting!$M$28:$N$33,2,FALSE))</f>
        <v/>
      </c>
      <c r="K219" s="57"/>
      <c r="L219" s="57"/>
      <c r="M219" s="58"/>
      <c r="N219" s="57"/>
      <c r="O219" s="57"/>
      <c r="P219" s="57"/>
    </row>
    <row r="220" spans="2:16" ht="40.049999999999997" customHeight="1" x14ac:dyDescent="0.45">
      <c r="B220" s="59"/>
      <c r="C220" s="59"/>
      <c r="D220" s="59"/>
      <c r="E220" s="59"/>
      <c r="F220" s="59"/>
      <c r="G220" s="59"/>
      <c r="H220" s="59"/>
      <c r="I220" s="59" t="str">
        <f>IFERROR(INDEX(Setting!$D$29:$H$33,MATCH('Risk Register'!G220,Setting!$C$29:$C$33,0),MATCH('Risk Register'!H220,Setting!$D$28:$H$28,0)),"")</f>
        <v/>
      </c>
      <c r="J220" s="36" t="str">
        <f>IF(OR(G220="",H220=""),"",VLOOKUP(G220,Setting!$J$28:$K$33,2,FALSE)*VLOOKUP(H220,Setting!$M$28:$N$33,2,FALSE))</f>
        <v/>
      </c>
      <c r="K220" s="59"/>
      <c r="L220" s="59"/>
      <c r="M220" s="60"/>
      <c r="N220" s="59"/>
      <c r="O220" s="59"/>
      <c r="P220" s="59"/>
    </row>
    <row r="221" spans="2:16" ht="40.049999999999997" customHeight="1" x14ac:dyDescent="0.45">
      <c r="B221" s="57"/>
      <c r="C221" s="57"/>
      <c r="D221" s="57"/>
      <c r="E221" s="57"/>
      <c r="F221" s="57"/>
      <c r="G221" s="57"/>
      <c r="H221" s="57"/>
      <c r="I221" s="57" t="str">
        <f>IFERROR(INDEX(Setting!$D$29:$H$33,MATCH('Risk Register'!G221,Setting!$C$29:$C$33,0),MATCH('Risk Register'!H221,Setting!$D$28:$H$28,0)),"")</f>
        <v/>
      </c>
      <c r="J221" s="33" t="str">
        <f>IF(OR(G221="",H221=""),"",VLOOKUP(G221,Setting!$J$28:$K$33,2,FALSE)*VLOOKUP(H221,Setting!$M$28:$N$33,2,FALSE))</f>
        <v/>
      </c>
      <c r="K221" s="57"/>
      <c r="L221" s="57"/>
      <c r="M221" s="58"/>
      <c r="N221" s="57"/>
      <c r="O221" s="57"/>
      <c r="P221" s="57"/>
    </row>
    <row r="222" spans="2:16" ht="40.049999999999997" customHeight="1" x14ac:dyDescent="0.45">
      <c r="B222" s="59"/>
      <c r="C222" s="59"/>
      <c r="D222" s="59"/>
      <c r="E222" s="59"/>
      <c r="F222" s="59"/>
      <c r="G222" s="59"/>
      <c r="H222" s="59"/>
      <c r="I222" s="59" t="str">
        <f>IFERROR(INDEX(Setting!$D$29:$H$33,MATCH('Risk Register'!G222,Setting!$C$29:$C$33,0),MATCH('Risk Register'!H222,Setting!$D$28:$H$28,0)),"")</f>
        <v/>
      </c>
      <c r="J222" s="36" t="str">
        <f>IF(OR(G222="",H222=""),"",VLOOKUP(G222,Setting!$J$28:$K$33,2,FALSE)*VLOOKUP(H222,Setting!$M$28:$N$33,2,FALSE))</f>
        <v/>
      </c>
      <c r="K222" s="59"/>
      <c r="L222" s="59"/>
      <c r="M222" s="60"/>
      <c r="N222" s="59"/>
      <c r="O222" s="59"/>
      <c r="P222" s="59"/>
    </row>
    <row r="223" spans="2:16" ht="40.049999999999997" customHeight="1" x14ac:dyDescent="0.45">
      <c r="B223" s="57"/>
      <c r="C223" s="57"/>
      <c r="D223" s="57"/>
      <c r="E223" s="57"/>
      <c r="F223" s="57"/>
      <c r="G223" s="57"/>
      <c r="H223" s="57"/>
      <c r="I223" s="57" t="str">
        <f>IFERROR(INDEX(Setting!$D$29:$H$33,MATCH('Risk Register'!G223,Setting!$C$29:$C$33,0),MATCH('Risk Register'!H223,Setting!$D$28:$H$28,0)),"")</f>
        <v/>
      </c>
      <c r="J223" s="33" t="str">
        <f>IF(OR(G223="",H223=""),"",VLOOKUP(G223,Setting!$J$28:$K$33,2,FALSE)*VLOOKUP(H223,Setting!$M$28:$N$33,2,FALSE))</f>
        <v/>
      </c>
      <c r="K223" s="57"/>
      <c r="L223" s="57"/>
      <c r="M223" s="58"/>
      <c r="N223" s="57"/>
      <c r="O223" s="57"/>
      <c r="P223" s="57"/>
    </row>
    <row r="224" spans="2:16" ht="40.049999999999997" customHeight="1" x14ac:dyDescent="0.45">
      <c r="B224" s="59"/>
      <c r="C224" s="59"/>
      <c r="D224" s="59"/>
      <c r="E224" s="59"/>
      <c r="F224" s="59"/>
      <c r="G224" s="59"/>
      <c r="H224" s="59"/>
      <c r="I224" s="59" t="str">
        <f>IFERROR(INDEX(Setting!$D$29:$H$33,MATCH('Risk Register'!G224,Setting!$C$29:$C$33,0),MATCH('Risk Register'!H224,Setting!$D$28:$H$28,0)),"")</f>
        <v/>
      </c>
      <c r="J224" s="36" t="str">
        <f>IF(OR(G224="",H224=""),"",VLOOKUP(G224,Setting!$J$28:$K$33,2,FALSE)*VLOOKUP(H224,Setting!$M$28:$N$33,2,FALSE))</f>
        <v/>
      </c>
      <c r="K224" s="59"/>
      <c r="L224" s="59"/>
      <c r="M224" s="60"/>
      <c r="N224" s="59"/>
      <c r="O224" s="59"/>
      <c r="P224" s="59"/>
    </row>
    <row r="225" spans="2:16" ht="40.049999999999997" customHeight="1" x14ac:dyDescent="0.45">
      <c r="B225" s="57"/>
      <c r="C225" s="57"/>
      <c r="D225" s="57"/>
      <c r="E225" s="57"/>
      <c r="F225" s="57"/>
      <c r="G225" s="57"/>
      <c r="H225" s="57"/>
      <c r="I225" s="57" t="str">
        <f>IFERROR(INDEX(Setting!$D$29:$H$33,MATCH('Risk Register'!G225,Setting!$C$29:$C$33,0),MATCH('Risk Register'!H225,Setting!$D$28:$H$28,0)),"")</f>
        <v/>
      </c>
      <c r="J225" s="33" t="str">
        <f>IF(OR(G225="",H225=""),"",VLOOKUP(G225,Setting!$J$28:$K$33,2,FALSE)*VLOOKUP(H225,Setting!$M$28:$N$33,2,FALSE))</f>
        <v/>
      </c>
      <c r="K225" s="57"/>
      <c r="L225" s="57"/>
      <c r="M225" s="58"/>
      <c r="N225" s="57"/>
      <c r="O225" s="57"/>
      <c r="P225" s="57"/>
    </row>
    <row r="226" spans="2:16" ht="40.049999999999997" customHeight="1" x14ac:dyDescent="0.45">
      <c r="B226" s="59"/>
      <c r="C226" s="59"/>
      <c r="D226" s="59"/>
      <c r="E226" s="59"/>
      <c r="F226" s="59"/>
      <c r="G226" s="59"/>
      <c r="H226" s="59"/>
      <c r="I226" s="59" t="str">
        <f>IFERROR(INDEX(Setting!$D$29:$H$33,MATCH('Risk Register'!G226,Setting!$C$29:$C$33,0),MATCH('Risk Register'!H226,Setting!$D$28:$H$28,0)),"")</f>
        <v/>
      </c>
      <c r="J226" s="36" t="str">
        <f>IF(OR(G226="",H226=""),"",VLOOKUP(G226,Setting!$J$28:$K$33,2,FALSE)*VLOOKUP(H226,Setting!$M$28:$N$33,2,FALSE))</f>
        <v/>
      </c>
      <c r="K226" s="59"/>
      <c r="L226" s="59"/>
      <c r="M226" s="60"/>
      <c r="N226" s="59"/>
      <c r="O226" s="59"/>
      <c r="P226" s="59"/>
    </row>
    <row r="227" spans="2:16" ht="40.049999999999997" customHeight="1" x14ac:dyDescent="0.45">
      <c r="B227" s="57"/>
      <c r="C227" s="57"/>
      <c r="D227" s="57"/>
      <c r="E227" s="57"/>
      <c r="F227" s="57"/>
      <c r="G227" s="57"/>
      <c r="H227" s="57"/>
      <c r="I227" s="57" t="str">
        <f>IFERROR(INDEX(Setting!$D$29:$H$33,MATCH('Risk Register'!G227,Setting!$C$29:$C$33,0),MATCH('Risk Register'!H227,Setting!$D$28:$H$28,0)),"")</f>
        <v/>
      </c>
      <c r="J227" s="33" t="str">
        <f>IF(OR(G227="",H227=""),"",VLOOKUP(G227,Setting!$J$28:$K$33,2,FALSE)*VLOOKUP(H227,Setting!$M$28:$N$33,2,FALSE))</f>
        <v/>
      </c>
      <c r="K227" s="57"/>
      <c r="L227" s="57"/>
      <c r="M227" s="58"/>
      <c r="N227" s="57"/>
      <c r="O227" s="57"/>
      <c r="P227" s="57"/>
    </row>
    <row r="228" spans="2:16" ht="40.049999999999997" customHeight="1" x14ac:dyDescent="0.45">
      <c r="B228" s="59"/>
      <c r="C228" s="59"/>
      <c r="D228" s="59"/>
      <c r="E228" s="59"/>
      <c r="F228" s="59"/>
      <c r="G228" s="59"/>
      <c r="H228" s="59"/>
      <c r="I228" s="59" t="str">
        <f>IFERROR(INDEX(Setting!$D$29:$H$33,MATCH('Risk Register'!G228,Setting!$C$29:$C$33,0),MATCH('Risk Register'!H228,Setting!$D$28:$H$28,0)),"")</f>
        <v/>
      </c>
      <c r="J228" s="36" t="str">
        <f>IF(OR(G228="",H228=""),"",VLOOKUP(G228,Setting!$J$28:$K$33,2,FALSE)*VLOOKUP(H228,Setting!$M$28:$N$33,2,FALSE))</f>
        <v/>
      </c>
      <c r="K228" s="59"/>
      <c r="L228" s="59"/>
      <c r="M228" s="60"/>
      <c r="N228" s="59"/>
      <c r="O228" s="59"/>
      <c r="P228" s="59"/>
    </row>
    <row r="229" spans="2:16" ht="40.049999999999997" customHeight="1" x14ac:dyDescent="0.45">
      <c r="B229" s="57"/>
      <c r="C229" s="57"/>
      <c r="D229" s="57"/>
      <c r="E229" s="57"/>
      <c r="F229" s="57"/>
      <c r="G229" s="57"/>
      <c r="H229" s="57"/>
      <c r="I229" s="57" t="str">
        <f>IFERROR(INDEX(Setting!$D$29:$H$33,MATCH('Risk Register'!G229,Setting!$C$29:$C$33,0),MATCH('Risk Register'!H229,Setting!$D$28:$H$28,0)),"")</f>
        <v/>
      </c>
      <c r="J229" s="33" t="str">
        <f>IF(OR(G229="",H229=""),"",VLOOKUP(G229,Setting!$J$28:$K$33,2,FALSE)*VLOOKUP(H229,Setting!$M$28:$N$33,2,FALSE))</f>
        <v/>
      </c>
      <c r="K229" s="57"/>
      <c r="L229" s="57"/>
      <c r="M229" s="58"/>
      <c r="N229" s="57"/>
      <c r="O229" s="57"/>
      <c r="P229" s="57"/>
    </row>
    <row r="230" spans="2:16" ht="40.049999999999997" customHeight="1" x14ac:dyDescent="0.45">
      <c r="B230" s="59"/>
      <c r="C230" s="59"/>
      <c r="D230" s="59"/>
      <c r="E230" s="59"/>
      <c r="F230" s="59"/>
      <c r="G230" s="59"/>
      <c r="H230" s="59"/>
      <c r="I230" s="59" t="str">
        <f>IFERROR(INDEX(Setting!$D$29:$H$33,MATCH('Risk Register'!G230,Setting!$C$29:$C$33,0),MATCH('Risk Register'!H230,Setting!$D$28:$H$28,0)),"")</f>
        <v/>
      </c>
      <c r="J230" s="36" t="str">
        <f>IF(OR(G230="",H230=""),"",VLOOKUP(G230,Setting!$J$28:$K$33,2,FALSE)*VLOOKUP(H230,Setting!$M$28:$N$33,2,FALSE))</f>
        <v/>
      </c>
      <c r="K230" s="59"/>
      <c r="L230" s="59"/>
      <c r="M230" s="60"/>
      <c r="N230" s="59"/>
      <c r="O230" s="59"/>
      <c r="P230" s="59"/>
    </row>
    <row r="231" spans="2:16" ht="40.049999999999997" customHeight="1" x14ac:dyDescent="0.45">
      <c r="B231" s="57"/>
      <c r="C231" s="57"/>
      <c r="D231" s="57"/>
      <c r="E231" s="57"/>
      <c r="F231" s="57"/>
      <c r="G231" s="57"/>
      <c r="H231" s="57"/>
      <c r="I231" s="57" t="str">
        <f>IFERROR(INDEX(Setting!$D$29:$H$33,MATCH('Risk Register'!G231,Setting!$C$29:$C$33,0),MATCH('Risk Register'!H231,Setting!$D$28:$H$28,0)),"")</f>
        <v/>
      </c>
      <c r="J231" s="33" t="str">
        <f>IF(OR(G231="",H231=""),"",VLOOKUP(G231,Setting!$J$28:$K$33,2,FALSE)*VLOOKUP(H231,Setting!$M$28:$N$33,2,FALSE))</f>
        <v/>
      </c>
      <c r="K231" s="57"/>
      <c r="L231" s="57"/>
      <c r="M231" s="58"/>
      <c r="N231" s="57"/>
      <c r="O231" s="57"/>
      <c r="P231" s="57"/>
    </row>
    <row r="232" spans="2:16" ht="40.049999999999997" customHeight="1" x14ac:dyDescent="0.45">
      <c r="B232" s="59"/>
      <c r="C232" s="59"/>
      <c r="D232" s="59"/>
      <c r="E232" s="59"/>
      <c r="F232" s="59"/>
      <c r="G232" s="59"/>
      <c r="H232" s="59"/>
      <c r="I232" s="59" t="str">
        <f>IFERROR(INDEX(Setting!$D$29:$H$33,MATCH('Risk Register'!G232,Setting!$C$29:$C$33,0),MATCH('Risk Register'!H232,Setting!$D$28:$H$28,0)),"")</f>
        <v/>
      </c>
      <c r="J232" s="36" t="str">
        <f>IF(OR(G232="",H232=""),"",VLOOKUP(G232,Setting!$J$28:$K$33,2,FALSE)*VLOOKUP(H232,Setting!$M$28:$N$33,2,FALSE))</f>
        <v/>
      </c>
      <c r="K232" s="59"/>
      <c r="L232" s="59"/>
      <c r="M232" s="60"/>
      <c r="N232" s="59"/>
      <c r="O232" s="59"/>
      <c r="P232" s="59"/>
    </row>
    <row r="233" spans="2:16" ht="40.049999999999997" customHeight="1" x14ac:dyDescent="0.45">
      <c r="B233" s="57"/>
      <c r="C233" s="57"/>
      <c r="D233" s="57"/>
      <c r="E233" s="57"/>
      <c r="F233" s="57"/>
      <c r="G233" s="57"/>
      <c r="H233" s="57"/>
      <c r="I233" s="57" t="str">
        <f>IFERROR(INDEX(Setting!$D$29:$H$33,MATCH('Risk Register'!G233,Setting!$C$29:$C$33,0),MATCH('Risk Register'!H233,Setting!$D$28:$H$28,0)),"")</f>
        <v/>
      </c>
      <c r="J233" s="33" t="str">
        <f>IF(OR(G233="",H233=""),"",VLOOKUP(G233,Setting!$J$28:$K$33,2,FALSE)*VLOOKUP(H233,Setting!$M$28:$N$33,2,FALSE))</f>
        <v/>
      </c>
      <c r="K233" s="57"/>
      <c r="L233" s="57"/>
      <c r="M233" s="58"/>
      <c r="N233" s="57"/>
      <c r="O233" s="57"/>
      <c r="P233" s="57"/>
    </row>
    <row r="234" spans="2:16" ht="40.049999999999997" customHeight="1" x14ac:dyDescent="0.45">
      <c r="B234" s="59"/>
      <c r="C234" s="59"/>
      <c r="D234" s="59"/>
      <c r="E234" s="59"/>
      <c r="F234" s="59"/>
      <c r="G234" s="59"/>
      <c r="H234" s="59"/>
      <c r="I234" s="59" t="str">
        <f>IFERROR(INDEX(Setting!$D$29:$H$33,MATCH('Risk Register'!G234,Setting!$C$29:$C$33,0),MATCH('Risk Register'!H234,Setting!$D$28:$H$28,0)),"")</f>
        <v/>
      </c>
      <c r="J234" s="36" t="str">
        <f>IF(OR(G234="",H234=""),"",VLOOKUP(G234,Setting!$J$28:$K$33,2,FALSE)*VLOOKUP(H234,Setting!$M$28:$N$33,2,FALSE))</f>
        <v/>
      </c>
      <c r="K234" s="59"/>
      <c r="L234" s="59"/>
      <c r="M234" s="60"/>
      <c r="N234" s="59"/>
      <c r="O234" s="59"/>
      <c r="P234" s="59"/>
    </row>
    <row r="235" spans="2:16" ht="40.049999999999997" customHeight="1" x14ac:dyDescent="0.45">
      <c r="B235" s="57"/>
      <c r="C235" s="57"/>
      <c r="D235" s="57"/>
      <c r="E235" s="57"/>
      <c r="F235" s="57"/>
      <c r="G235" s="57"/>
      <c r="H235" s="57"/>
      <c r="I235" s="57" t="str">
        <f>IFERROR(INDEX(Setting!$D$29:$H$33,MATCH('Risk Register'!G235,Setting!$C$29:$C$33,0),MATCH('Risk Register'!H235,Setting!$D$28:$H$28,0)),"")</f>
        <v/>
      </c>
      <c r="J235" s="33" t="str">
        <f>IF(OR(G235="",H235=""),"",VLOOKUP(G235,Setting!$J$28:$K$33,2,FALSE)*VLOOKUP(H235,Setting!$M$28:$N$33,2,FALSE))</f>
        <v/>
      </c>
      <c r="K235" s="57"/>
      <c r="L235" s="57"/>
      <c r="M235" s="58"/>
      <c r="N235" s="57"/>
      <c r="O235" s="57"/>
      <c r="P235" s="57"/>
    </row>
    <row r="236" spans="2:16" ht="40.049999999999997" customHeight="1" x14ac:dyDescent="0.45">
      <c r="B236" s="59"/>
      <c r="C236" s="59"/>
      <c r="D236" s="59"/>
      <c r="E236" s="59"/>
      <c r="F236" s="59"/>
      <c r="G236" s="59"/>
      <c r="H236" s="59"/>
      <c r="I236" s="59" t="str">
        <f>IFERROR(INDEX(Setting!$D$29:$H$33,MATCH('Risk Register'!G236,Setting!$C$29:$C$33,0),MATCH('Risk Register'!H236,Setting!$D$28:$H$28,0)),"")</f>
        <v/>
      </c>
      <c r="J236" s="36" t="str">
        <f>IF(OR(G236="",H236=""),"",VLOOKUP(G236,Setting!$J$28:$K$33,2,FALSE)*VLOOKUP(H236,Setting!$M$28:$N$33,2,FALSE))</f>
        <v/>
      </c>
      <c r="K236" s="59"/>
      <c r="L236" s="59"/>
      <c r="M236" s="60"/>
      <c r="N236" s="59"/>
      <c r="O236" s="59"/>
      <c r="P236" s="59"/>
    </row>
    <row r="237" spans="2:16" ht="40.049999999999997" customHeight="1" x14ac:dyDescent="0.45">
      <c r="B237" s="57"/>
      <c r="C237" s="57"/>
      <c r="D237" s="57"/>
      <c r="E237" s="57"/>
      <c r="F237" s="57"/>
      <c r="G237" s="57"/>
      <c r="H237" s="57"/>
      <c r="I237" s="57" t="str">
        <f>IFERROR(INDEX(Setting!$D$29:$H$33,MATCH('Risk Register'!G237,Setting!$C$29:$C$33,0),MATCH('Risk Register'!H237,Setting!$D$28:$H$28,0)),"")</f>
        <v/>
      </c>
      <c r="J237" s="33" t="str">
        <f>IF(OR(G237="",H237=""),"",VLOOKUP(G237,Setting!$J$28:$K$33,2,FALSE)*VLOOKUP(H237,Setting!$M$28:$N$33,2,FALSE))</f>
        <v/>
      </c>
      <c r="K237" s="57"/>
      <c r="L237" s="57"/>
      <c r="M237" s="58"/>
      <c r="N237" s="57"/>
      <c r="O237" s="57"/>
      <c r="P237" s="57"/>
    </row>
    <row r="238" spans="2:16" ht="40.049999999999997" customHeight="1" x14ac:dyDescent="0.45">
      <c r="B238" s="59"/>
      <c r="C238" s="59"/>
      <c r="D238" s="59"/>
      <c r="E238" s="59"/>
      <c r="F238" s="59"/>
      <c r="G238" s="59"/>
      <c r="H238" s="59"/>
      <c r="I238" s="59" t="str">
        <f>IFERROR(INDEX(Setting!$D$29:$H$33,MATCH('Risk Register'!G238,Setting!$C$29:$C$33,0),MATCH('Risk Register'!H238,Setting!$D$28:$H$28,0)),"")</f>
        <v/>
      </c>
      <c r="J238" s="36" t="str">
        <f>IF(OR(G238="",H238=""),"",VLOOKUP(G238,Setting!$J$28:$K$33,2,FALSE)*VLOOKUP(H238,Setting!$M$28:$N$33,2,FALSE))</f>
        <v/>
      </c>
      <c r="K238" s="59"/>
      <c r="L238" s="59"/>
      <c r="M238" s="60"/>
      <c r="N238" s="59"/>
      <c r="O238" s="59"/>
      <c r="P238" s="59"/>
    </row>
    <row r="239" spans="2:16" ht="40.049999999999997" customHeight="1" x14ac:dyDescent="0.45">
      <c r="B239" s="57"/>
      <c r="C239" s="57"/>
      <c r="D239" s="57"/>
      <c r="E239" s="57"/>
      <c r="F239" s="57"/>
      <c r="G239" s="57"/>
      <c r="H239" s="57"/>
      <c r="I239" s="57" t="str">
        <f>IFERROR(INDEX(Setting!$D$29:$H$33,MATCH('Risk Register'!G239,Setting!$C$29:$C$33,0),MATCH('Risk Register'!H239,Setting!$D$28:$H$28,0)),"")</f>
        <v/>
      </c>
      <c r="J239" s="33" t="str">
        <f>IF(OR(G239="",H239=""),"",VLOOKUP(G239,Setting!$J$28:$K$33,2,FALSE)*VLOOKUP(H239,Setting!$M$28:$N$33,2,FALSE))</f>
        <v/>
      </c>
      <c r="K239" s="57"/>
      <c r="L239" s="57"/>
      <c r="M239" s="58"/>
      <c r="N239" s="57"/>
      <c r="O239" s="57"/>
      <c r="P239" s="57"/>
    </row>
    <row r="240" spans="2:16" ht="40.049999999999997" customHeight="1" x14ac:dyDescent="0.45">
      <c r="B240" s="59"/>
      <c r="C240" s="59"/>
      <c r="D240" s="59"/>
      <c r="E240" s="59"/>
      <c r="F240" s="59"/>
      <c r="G240" s="59"/>
      <c r="H240" s="59"/>
      <c r="I240" s="59" t="str">
        <f>IFERROR(INDEX(Setting!$D$29:$H$33,MATCH('Risk Register'!G240,Setting!$C$29:$C$33,0),MATCH('Risk Register'!H240,Setting!$D$28:$H$28,0)),"")</f>
        <v/>
      </c>
      <c r="J240" s="36" t="str">
        <f>IF(OR(G240="",H240=""),"",VLOOKUP(G240,Setting!$J$28:$K$33,2,FALSE)*VLOOKUP(H240,Setting!$M$28:$N$33,2,FALSE))</f>
        <v/>
      </c>
      <c r="K240" s="59"/>
      <c r="L240" s="59"/>
      <c r="M240" s="60"/>
      <c r="N240" s="59"/>
      <c r="O240" s="59"/>
      <c r="P240" s="59"/>
    </row>
    <row r="241" spans="2:16" ht="40.049999999999997" customHeight="1" x14ac:dyDescent="0.45">
      <c r="B241" s="57"/>
      <c r="C241" s="57"/>
      <c r="D241" s="57"/>
      <c r="E241" s="57"/>
      <c r="F241" s="57"/>
      <c r="G241" s="57"/>
      <c r="H241" s="57"/>
      <c r="I241" s="57" t="str">
        <f>IFERROR(INDEX(Setting!$D$29:$H$33,MATCH('Risk Register'!G241,Setting!$C$29:$C$33,0),MATCH('Risk Register'!H241,Setting!$D$28:$H$28,0)),"")</f>
        <v/>
      </c>
      <c r="J241" s="33" t="str">
        <f>IF(OR(G241="",H241=""),"",VLOOKUP(G241,Setting!$J$28:$K$33,2,FALSE)*VLOOKUP(H241,Setting!$M$28:$N$33,2,FALSE))</f>
        <v/>
      </c>
      <c r="K241" s="57"/>
      <c r="L241" s="57"/>
      <c r="M241" s="58"/>
      <c r="N241" s="57"/>
      <c r="O241" s="57"/>
      <c r="P241" s="57"/>
    </row>
    <row r="242" spans="2:16" ht="40.049999999999997" customHeight="1" x14ac:dyDescent="0.45">
      <c r="B242" s="59"/>
      <c r="C242" s="59"/>
      <c r="D242" s="59"/>
      <c r="E242" s="59"/>
      <c r="F242" s="59"/>
      <c r="G242" s="59"/>
      <c r="H242" s="59"/>
      <c r="I242" s="59" t="str">
        <f>IFERROR(INDEX(Setting!$D$29:$H$33,MATCH('Risk Register'!G242,Setting!$C$29:$C$33,0),MATCH('Risk Register'!H242,Setting!$D$28:$H$28,0)),"")</f>
        <v/>
      </c>
      <c r="J242" s="36" t="str">
        <f>IF(OR(G242="",H242=""),"",VLOOKUP(G242,Setting!$J$28:$K$33,2,FALSE)*VLOOKUP(H242,Setting!$M$28:$N$33,2,FALSE))</f>
        <v/>
      </c>
      <c r="K242" s="59"/>
      <c r="L242" s="59"/>
      <c r="M242" s="60"/>
      <c r="N242" s="59"/>
      <c r="O242" s="59"/>
      <c r="P242" s="59"/>
    </row>
    <row r="243" spans="2:16" ht="40.049999999999997" customHeight="1" x14ac:dyDescent="0.45">
      <c r="B243" s="57"/>
      <c r="C243" s="57"/>
      <c r="D243" s="57"/>
      <c r="E243" s="57"/>
      <c r="F243" s="57"/>
      <c r="G243" s="57"/>
      <c r="H243" s="57"/>
      <c r="I243" s="57" t="str">
        <f>IFERROR(INDEX(Setting!$D$29:$H$33,MATCH('Risk Register'!G243,Setting!$C$29:$C$33,0),MATCH('Risk Register'!H243,Setting!$D$28:$H$28,0)),"")</f>
        <v/>
      </c>
      <c r="J243" s="33" t="str">
        <f>IF(OR(G243="",H243=""),"",VLOOKUP(G243,Setting!$J$28:$K$33,2,FALSE)*VLOOKUP(H243,Setting!$M$28:$N$33,2,FALSE))</f>
        <v/>
      </c>
      <c r="K243" s="57"/>
      <c r="L243" s="57"/>
      <c r="M243" s="58"/>
      <c r="N243" s="57"/>
      <c r="O243" s="57"/>
      <c r="P243" s="57"/>
    </row>
    <row r="244" spans="2:16" ht="40.049999999999997" customHeight="1" x14ac:dyDescent="0.45">
      <c r="B244" s="59"/>
      <c r="C244" s="59"/>
      <c r="D244" s="59"/>
      <c r="E244" s="59"/>
      <c r="F244" s="59"/>
      <c r="G244" s="59"/>
      <c r="H244" s="59"/>
      <c r="I244" s="59" t="str">
        <f>IFERROR(INDEX(Setting!$D$29:$H$33,MATCH('Risk Register'!G244,Setting!$C$29:$C$33,0),MATCH('Risk Register'!H244,Setting!$D$28:$H$28,0)),"")</f>
        <v/>
      </c>
      <c r="J244" s="36" t="str">
        <f>IF(OR(G244="",H244=""),"",VLOOKUP(G244,Setting!$J$28:$K$33,2,FALSE)*VLOOKUP(H244,Setting!$M$28:$N$33,2,FALSE))</f>
        <v/>
      </c>
      <c r="K244" s="59"/>
      <c r="L244" s="59"/>
      <c r="M244" s="60"/>
      <c r="N244" s="59"/>
      <c r="O244" s="59"/>
      <c r="P244" s="59"/>
    </row>
    <row r="245" spans="2:16" ht="40.049999999999997" customHeight="1" x14ac:dyDescent="0.45">
      <c r="B245" s="57"/>
      <c r="C245" s="57"/>
      <c r="D245" s="57"/>
      <c r="E245" s="57"/>
      <c r="F245" s="57"/>
      <c r="G245" s="57"/>
      <c r="H245" s="57"/>
      <c r="I245" s="57" t="str">
        <f>IFERROR(INDEX(Setting!$D$29:$H$33,MATCH('Risk Register'!G245,Setting!$C$29:$C$33,0),MATCH('Risk Register'!H245,Setting!$D$28:$H$28,0)),"")</f>
        <v/>
      </c>
      <c r="J245" s="33" t="str">
        <f>IF(OR(G245="",H245=""),"",VLOOKUP(G245,Setting!$J$28:$K$33,2,FALSE)*VLOOKUP(H245,Setting!$M$28:$N$33,2,FALSE))</f>
        <v/>
      </c>
      <c r="K245" s="57"/>
      <c r="L245" s="57"/>
      <c r="M245" s="58"/>
      <c r="N245" s="57"/>
      <c r="O245" s="57"/>
      <c r="P245" s="57"/>
    </row>
    <row r="246" spans="2:16" ht="40.049999999999997" customHeight="1" x14ac:dyDescent="0.45">
      <c r="B246" s="59"/>
      <c r="C246" s="59"/>
      <c r="D246" s="59"/>
      <c r="E246" s="59"/>
      <c r="F246" s="59"/>
      <c r="G246" s="59"/>
      <c r="H246" s="59"/>
      <c r="I246" s="59" t="str">
        <f>IFERROR(INDEX(Setting!$D$29:$H$33,MATCH('Risk Register'!G246,Setting!$C$29:$C$33,0),MATCH('Risk Register'!H246,Setting!$D$28:$H$28,0)),"")</f>
        <v/>
      </c>
      <c r="J246" s="36" t="str">
        <f>IF(OR(G246="",H246=""),"",VLOOKUP(G246,Setting!$J$28:$K$33,2,FALSE)*VLOOKUP(H246,Setting!$M$28:$N$33,2,FALSE))</f>
        <v/>
      </c>
      <c r="K246" s="59"/>
      <c r="L246" s="59"/>
      <c r="M246" s="60"/>
      <c r="N246" s="59"/>
      <c r="O246" s="59"/>
      <c r="P246" s="59"/>
    </row>
    <row r="247" spans="2:16" ht="40.049999999999997" customHeight="1" x14ac:dyDescent="0.45">
      <c r="B247" s="57"/>
      <c r="C247" s="57"/>
      <c r="D247" s="57"/>
      <c r="E247" s="57"/>
      <c r="F247" s="57"/>
      <c r="G247" s="57"/>
      <c r="H247" s="57"/>
      <c r="I247" s="57" t="str">
        <f>IFERROR(INDEX(Setting!$D$29:$H$33,MATCH('Risk Register'!G247,Setting!$C$29:$C$33,0),MATCH('Risk Register'!H247,Setting!$D$28:$H$28,0)),"")</f>
        <v/>
      </c>
      <c r="J247" s="33" t="str">
        <f>IF(OR(G247="",H247=""),"",VLOOKUP(G247,Setting!$J$28:$K$33,2,FALSE)*VLOOKUP(H247,Setting!$M$28:$N$33,2,FALSE))</f>
        <v/>
      </c>
      <c r="K247" s="57"/>
      <c r="L247" s="57"/>
      <c r="M247" s="58"/>
      <c r="N247" s="57"/>
      <c r="O247" s="57"/>
      <c r="P247" s="57"/>
    </row>
    <row r="248" spans="2:16" ht="21" x14ac:dyDescent="0.45">
      <c r="I248" s="59"/>
    </row>
    <row r="249" spans="2:16" ht="21" x14ac:dyDescent="0.45">
      <c r="I249" s="57"/>
    </row>
  </sheetData>
  <conditionalFormatting sqref="I3:I247">
    <cfRule type="cellIs" dxfId="4" priority="1" operator="equal">
      <formula>"Critical"</formula>
    </cfRule>
    <cfRule type="cellIs" dxfId="3" priority="2" operator="equal">
      <formula>"Very Low"</formula>
    </cfRule>
    <cfRule type="cellIs" dxfId="2" priority="3" operator="equal">
      <formula>"Low"</formula>
    </cfRule>
    <cfRule type="cellIs" dxfId="1" priority="4" operator="equal">
      <formula>"Medium"</formula>
    </cfRule>
    <cfRule type="cellIs" dxfId="0" priority="5" operator="equal">
      <formula>"High"</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162FF7E5-49AA-4B69-A904-6BEC995ECE8C}">
          <x14:formula1>
            <xm:f>'Back End Sheet'!$B$36:$B$40</xm:f>
          </x14:formula1>
          <xm:sqref>G3:G247</xm:sqref>
        </x14:dataValidation>
        <x14:dataValidation type="list" allowBlank="1" showInputMessage="1" showErrorMessage="1" xr:uid="{1B3EA5D2-62D5-4C3A-BD23-E996FCCF2C87}">
          <x14:formula1>
            <xm:f>'Back End Sheet'!$B$28:$B$32</xm:f>
          </x14:formula1>
          <xm:sqref>H3:H247</xm:sqref>
        </x14:dataValidation>
        <x14:dataValidation type="list" allowBlank="1" showInputMessage="1" showErrorMessage="1" xr:uid="{8F5DE564-F242-4A76-8554-FC3AA1D0B235}">
          <x14:formula1>
            <xm:f>Setting!$G$38:$G$62</xm:f>
          </x14:formula1>
          <xm:sqref>B3:B247</xm:sqref>
        </x14:dataValidation>
        <x14:dataValidation type="list" allowBlank="1" showInputMessage="1" showErrorMessage="1" xr:uid="{52A2AFE6-0BE5-4A8D-B869-04DE294B6EFB}">
          <x14:formula1>
            <xm:f>Setting!$C$38:$C$62</xm:f>
          </x14:formula1>
          <xm:sqref>D3:D247</xm:sqref>
        </x14:dataValidation>
        <x14:dataValidation type="list" allowBlank="1" showInputMessage="1" showErrorMessage="1" xr:uid="{2DB73684-2F60-44AE-B7B2-3249F757135C}">
          <x14:formula1>
            <xm:f>Setting!$E$38:$E$62</xm:f>
          </x14:formula1>
          <xm:sqref>K3:K247</xm:sqref>
        </x14:dataValidation>
        <x14:dataValidation type="list" allowBlank="1" showInputMessage="1" showErrorMessage="1" xr:uid="{F08906EE-6BC9-4CDE-9099-E839145064B0}">
          <x14:formula1>
            <xm:f>Setting!$C$67:$C$91</xm:f>
          </x14:formula1>
          <xm:sqref>L3:L247</xm:sqref>
        </x14:dataValidation>
        <x14:dataValidation type="list" allowBlank="1" showInputMessage="1" showErrorMessage="1" xr:uid="{4EA79EFD-FD8D-4002-98B9-386FF5E3DCA3}">
          <x14:formula1>
            <xm:f>Setting!$G$67:$G$91</xm:f>
          </x14:formula1>
          <xm:sqref>N3:N247</xm:sqref>
        </x14:dataValidation>
        <x14:dataValidation type="list" allowBlank="1" showInputMessage="1" showErrorMessage="1" xr:uid="{DA6CF3E8-0603-4D95-88E1-7E73744C6EB2}">
          <x14:formula1>
            <xm:f>Setting!$E$67:$E$91</xm:f>
          </x14:formula1>
          <xm:sqref>O3:O247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FCC3-9B5E-42F6-8D9F-789B36BE2B9C}">
  <dimension ref="B1:Y49"/>
  <sheetViews>
    <sheetView zoomScale="87" workbookViewId="0">
      <selection activeCell="F15" sqref="F15"/>
    </sheetView>
  </sheetViews>
  <sheetFormatPr defaultColWidth="12.6640625" defaultRowHeight="14.25" x14ac:dyDescent="0.45"/>
  <cols>
    <col min="5" max="5" width="14.6640625" customWidth="1"/>
    <col min="8" max="8" width="19.6640625" customWidth="1"/>
    <col min="15" max="15" width="20.46484375" bestFit="1" customWidth="1"/>
    <col min="20" max="20" width="14.19921875" customWidth="1"/>
  </cols>
  <sheetData>
    <row r="1" spans="2:25" ht="15.75" customHeight="1" x14ac:dyDescent="0.45">
      <c r="B1" s="62" t="s">
        <v>77</v>
      </c>
      <c r="C1" s="63" t="s">
        <v>78</v>
      </c>
      <c r="E1" s="62" t="s">
        <v>79</v>
      </c>
      <c r="F1" s="63" t="s">
        <v>78</v>
      </c>
      <c r="H1" s="64" t="s">
        <v>34</v>
      </c>
      <c r="I1" s="65" t="s">
        <v>28</v>
      </c>
      <c r="J1" s="65" t="s">
        <v>29</v>
      </c>
      <c r="K1" s="65" t="s">
        <v>25</v>
      </c>
      <c r="L1" s="65" t="s">
        <v>24</v>
      </c>
      <c r="M1" s="65" t="s">
        <v>23</v>
      </c>
      <c r="N1" s="66"/>
      <c r="O1" s="102" t="s">
        <v>80</v>
      </c>
      <c r="P1" s="100"/>
      <c r="Q1" s="100"/>
      <c r="R1" s="100"/>
      <c r="T1" s="64" t="s">
        <v>35</v>
      </c>
      <c r="U1" s="65" t="s">
        <v>28</v>
      </c>
      <c r="V1" s="65" t="s">
        <v>29</v>
      </c>
      <c r="W1" s="65" t="s">
        <v>25</v>
      </c>
      <c r="X1" s="65" t="s">
        <v>24</v>
      </c>
      <c r="Y1" s="65" t="s">
        <v>81</v>
      </c>
    </row>
    <row r="2" spans="2:25" ht="15.75" customHeight="1" x14ac:dyDescent="0.45">
      <c r="B2" s="63" t="s">
        <v>53</v>
      </c>
      <c r="C2" s="63">
        <f>COUNTIF('Risk Register'!$L$3:$L$247, B2)</f>
        <v>0</v>
      </c>
      <c r="E2" s="63" t="s">
        <v>37</v>
      </c>
      <c r="F2" s="63">
        <f>IF(E2="","", COUNTIF('Risk Register'!$D$2:$D$247,E2))</f>
        <v>0</v>
      </c>
      <c r="H2" s="63" t="s">
        <v>37</v>
      </c>
      <c r="I2" s="63">
        <f>IF($H2="","", COUNTIFS('Risk Register'!$D$2:$D$247,$H2,'Risk Register'!$I$2:$I$247,I$1))</f>
        <v>0</v>
      </c>
      <c r="J2" s="63">
        <f>IF($H2="","", COUNTIFS('Risk Register'!$D$2:$D$247,$H2,'Risk Register'!$I$2:$I$247,J$1))</f>
        <v>0</v>
      </c>
      <c r="K2" s="63">
        <f>IF($H2="","", COUNTIFS('Risk Register'!$D$2:$D$247,$H2,'Risk Register'!$I$2:$I$247,K$1))</f>
        <v>0</v>
      </c>
      <c r="L2" s="63">
        <f>IF($H2="","", COUNTIFS('Risk Register'!$D$2:$D$247,$H2,'Risk Register'!$I$2:$I$247,L$1))</f>
        <v>0</v>
      </c>
      <c r="M2" s="63">
        <f>IF($H2="","", COUNTIFS('Risk Register'!$D$2:$D$247,$H2,'Risk Register'!$I$2:$I$247,M$1))</f>
        <v>0</v>
      </c>
      <c r="N2" s="67"/>
      <c r="O2" s="64" t="s">
        <v>34</v>
      </c>
      <c r="P2" s="65" t="s">
        <v>24</v>
      </c>
      <c r="Q2" s="65" t="s">
        <v>25</v>
      </c>
      <c r="R2" s="65" t="s">
        <v>29</v>
      </c>
      <c r="T2" s="63" t="s">
        <v>38</v>
      </c>
      <c r="U2" s="65">
        <f>IF($T2="", "", COUNTIFS('Risk Register'!$K$3:$K$247, $T2, 'Risk Register'!$I$3:$I$247, U$1))</f>
        <v>0</v>
      </c>
      <c r="V2" s="65">
        <f>IF($T2="", "", COUNTIFS('Risk Register'!$K$3:$K$247, $T2, 'Risk Register'!$I$3:$I$247, V$1))</f>
        <v>0</v>
      </c>
      <c r="W2" s="65">
        <f>IF($T2="", "", COUNTIFS('Risk Register'!$K$3:$K$247, $T2, 'Risk Register'!$I$3:$I$247, W$1))</f>
        <v>0</v>
      </c>
      <c r="X2" s="65">
        <f>IF($T2="", "", COUNTIFS('Risk Register'!$K$3:$K$247, $T2, 'Risk Register'!$I$3:$I$247, X$1))</f>
        <v>0</v>
      </c>
      <c r="Y2" s="65">
        <f>IF($T2="", "", COUNTIFS('Risk Register'!$K$3:$K$247, $T2, 'Risk Register'!$I$3:$I$247, Y$1))</f>
        <v>0</v>
      </c>
    </row>
    <row r="3" spans="2:25" ht="15.75" customHeight="1" x14ac:dyDescent="0.45">
      <c r="B3" s="63" t="s">
        <v>54</v>
      </c>
      <c r="C3" s="63">
        <f>COUNTIF('Risk Register'!$L$3:$L$247, B3)</f>
        <v>0</v>
      </c>
      <c r="E3" s="63" t="s">
        <v>40</v>
      </c>
      <c r="F3" s="63">
        <f>IF(E3="","", COUNTIF('Risk Register'!$D$2:$D$247,E3))</f>
        <v>0</v>
      </c>
      <c r="H3" s="63" t="s">
        <v>40</v>
      </c>
      <c r="I3" s="63">
        <f>IF($H3="","", COUNTIFS('Risk Register'!$D$2:$D$247,$H3,'Risk Register'!$I$2:$I$247,I$1))</f>
        <v>0</v>
      </c>
      <c r="J3" s="63">
        <f>IF($H3="","", COUNTIFS('Risk Register'!$D$2:$D$247,$H3,'Risk Register'!$I$2:$I$247,J$1))</f>
        <v>0</v>
      </c>
      <c r="K3" s="63">
        <f>IF($H3="","", COUNTIFS('Risk Register'!$D$2:$D$247,$H3,'Risk Register'!$I$2:$I$247,K$1))</f>
        <v>0</v>
      </c>
      <c r="L3" s="63">
        <f>IF($H3="","", COUNTIFS('Risk Register'!$D$2:$D$247,$H3,'Risk Register'!$I$2:$I$247,L$1))</f>
        <v>0</v>
      </c>
      <c r="M3" s="63">
        <f>IF($H3="","", COUNTIFS('Risk Register'!$D$2:$D$247,$H3,'Risk Register'!$I$2:$I$247,M$1))</f>
        <v>0</v>
      </c>
      <c r="N3" s="67"/>
      <c r="O3" s="63" t="s">
        <v>37</v>
      </c>
      <c r="P3" s="63">
        <f>IF($O3="","", COUNTIFS('Risk Register'!$D$2:$D$247,$O3,'Risk Register'!$N$2:$N$247,P$2))</f>
        <v>0</v>
      </c>
      <c r="Q3" s="63">
        <f>IF($O3="","", COUNTIFS('Risk Register'!$D$2:$D$247,$O3,'Risk Register'!$N$2:$N$247,Q$2))</f>
        <v>0</v>
      </c>
      <c r="R3" s="63">
        <f>IF($O3="","", COUNTIFS('Risk Register'!$D$2:$D$247,$O3,'Risk Register'!$N$2:$N$247,R$2))</f>
        <v>0</v>
      </c>
      <c r="T3" s="63" t="s">
        <v>41</v>
      </c>
      <c r="U3" s="65">
        <f>IF($T3="", "", COUNTIFS('Risk Register'!$K$3:$K$247, $T3, 'Risk Register'!$I$3:$I$247, U$1))</f>
        <v>0</v>
      </c>
      <c r="V3" s="65">
        <f>IF($T3="", "", COUNTIFS('Risk Register'!$K$3:$K$247, $T3, 'Risk Register'!$I$3:$I$247, V$1))</f>
        <v>0</v>
      </c>
      <c r="W3" s="65">
        <f>IF($T3="", "", COUNTIFS('Risk Register'!$K$3:$K$247, $T3, 'Risk Register'!$I$3:$I$247, W$1))</f>
        <v>0</v>
      </c>
      <c r="X3" s="65">
        <f>IF($T3="", "", COUNTIFS('Risk Register'!$K$3:$K$247, $T3, 'Risk Register'!$I$3:$I$247, X$1))</f>
        <v>0</v>
      </c>
      <c r="Y3" s="65">
        <f>IF($T3="", "", COUNTIFS('Risk Register'!$K$3:$K$247, $T3, 'Risk Register'!$I$3:$I$247, Y$1))</f>
        <v>0</v>
      </c>
    </row>
    <row r="4" spans="2:25" ht="15.75" customHeight="1" x14ac:dyDescent="0.45">
      <c r="B4" s="63" t="s">
        <v>56</v>
      </c>
      <c r="C4" s="63">
        <f>COUNTIF('Risk Register'!$L$3:$L$247, B4)</f>
        <v>1</v>
      </c>
      <c r="E4" s="63" t="s">
        <v>43</v>
      </c>
      <c r="F4" s="63">
        <f>IF(E4="","", COUNTIF('Risk Register'!$D$2:$D$247,E4))</f>
        <v>0</v>
      </c>
      <c r="H4" s="63" t="s">
        <v>43</v>
      </c>
      <c r="I4" s="63">
        <f>IF($H4="","", COUNTIFS('Risk Register'!$D$2:$D$247,$H4,'Risk Register'!$I$2:$I$247,I$1))</f>
        <v>0</v>
      </c>
      <c r="J4" s="63">
        <f>IF($H4="","", COUNTIFS('Risk Register'!$D$2:$D$247,$H4,'Risk Register'!$I$2:$I$247,J$1))</f>
        <v>0</v>
      </c>
      <c r="K4" s="63">
        <f>IF($H4="","", COUNTIFS('Risk Register'!$D$2:$D$247,$H4,'Risk Register'!$I$2:$I$247,K$1))</f>
        <v>0</v>
      </c>
      <c r="L4" s="63">
        <f>IF($H4="","", COUNTIFS('Risk Register'!$D$2:$D$247,$H4,'Risk Register'!$I$2:$I$247,L$1))</f>
        <v>0</v>
      </c>
      <c r="M4" s="63">
        <f>IF($H4="","", COUNTIFS('Risk Register'!$D$2:$D$247,$H4,'Risk Register'!$I$2:$I$247,M$1))</f>
        <v>0</v>
      </c>
      <c r="N4" s="67"/>
      <c r="O4" s="63" t="s">
        <v>40</v>
      </c>
      <c r="P4" s="63">
        <f>IF($O4="","", COUNTIFS('Risk Register'!$D$2:$D$247,$O4,'Risk Register'!$N$2:$N$247,P$2))</f>
        <v>0</v>
      </c>
      <c r="Q4" s="63">
        <f>IF($O4="","", COUNTIFS('Risk Register'!$D$2:$D$247,$O4,'Risk Register'!$N$2:$N$247,Q$2))</f>
        <v>0</v>
      </c>
      <c r="R4" s="63">
        <f>IF($O4="","", COUNTIFS('Risk Register'!$D$2:$D$247,$O4,'Risk Register'!$N$2:$N$247,R$2))</f>
        <v>0</v>
      </c>
      <c r="T4" s="63" t="s">
        <v>44</v>
      </c>
      <c r="U4" s="65">
        <f>IF($T4="", "", COUNTIFS('Risk Register'!$K$3:$K$247, $T4, 'Risk Register'!$I$3:$I$247, U$1))</f>
        <v>0</v>
      </c>
      <c r="V4" s="65">
        <f>IF($T4="", "", COUNTIFS('Risk Register'!$K$3:$K$247, $T4, 'Risk Register'!$I$3:$I$247, V$1))</f>
        <v>0</v>
      </c>
      <c r="W4" s="65">
        <f>IF($T4="", "", COUNTIFS('Risk Register'!$K$3:$K$247, $T4, 'Risk Register'!$I$3:$I$247, W$1))</f>
        <v>0</v>
      </c>
      <c r="X4" s="65">
        <f>IF($T4="", "", COUNTIFS('Risk Register'!$K$3:$K$247, $T4, 'Risk Register'!$I$3:$I$247, X$1))</f>
        <v>1</v>
      </c>
      <c r="Y4" s="65">
        <f>IF($T4="", "", COUNTIFS('Risk Register'!$K$3:$K$247, $T4, 'Risk Register'!$I$3:$I$247, Y$1))</f>
        <v>0</v>
      </c>
    </row>
    <row r="5" spans="2:25" ht="15.75" customHeight="1" x14ac:dyDescent="0.45">
      <c r="B5" s="63" t="s">
        <v>57</v>
      </c>
      <c r="C5" s="63">
        <f>COUNTIF('Risk Register'!$L$3:$L$247, B5)</f>
        <v>0</v>
      </c>
      <c r="E5" s="63" t="s">
        <v>46</v>
      </c>
      <c r="F5" s="63">
        <f>IF(E5="","", COUNTIF('Risk Register'!$D$2:$D$247,E5))</f>
        <v>0</v>
      </c>
      <c r="H5" s="63" t="s">
        <v>46</v>
      </c>
      <c r="I5" s="63">
        <f>IF($H5="","", COUNTIFS('Risk Register'!$D$2:$D$247,$H5,'Risk Register'!$I$2:$I$247,I$1))</f>
        <v>0</v>
      </c>
      <c r="J5" s="63">
        <f>IF($H5="","", COUNTIFS('Risk Register'!$D$2:$D$247,$H5,'Risk Register'!$I$2:$I$247,J$1))</f>
        <v>0</v>
      </c>
      <c r="K5" s="63">
        <f>IF($H5="","", COUNTIFS('Risk Register'!$D$2:$D$247,$H5,'Risk Register'!$I$2:$I$247,K$1))</f>
        <v>0</v>
      </c>
      <c r="L5" s="63">
        <f>IF($H5="","", COUNTIFS('Risk Register'!$D$2:$D$247,$H5,'Risk Register'!$I$2:$I$247,L$1))</f>
        <v>0</v>
      </c>
      <c r="M5" s="63">
        <f>IF($H5="","", COUNTIFS('Risk Register'!$D$2:$D$247,$H5,'Risk Register'!$I$2:$I$247,M$1))</f>
        <v>0</v>
      </c>
      <c r="N5" s="67"/>
      <c r="O5" s="63" t="s">
        <v>43</v>
      </c>
      <c r="P5" s="63">
        <f>IF($O5="","", COUNTIFS('Risk Register'!$D$2:$D$247,$O5,'Risk Register'!$N$2:$N$247,P$2))</f>
        <v>0</v>
      </c>
      <c r="Q5" s="63">
        <f>IF($O5="","", COUNTIFS('Risk Register'!$D$2:$D$247,$O5,'Risk Register'!$N$2:$N$247,Q$2))</f>
        <v>0</v>
      </c>
      <c r="R5" s="63">
        <f>IF($O5="","", COUNTIFS('Risk Register'!$D$2:$D$247,$O5,'Risk Register'!$N$2:$N$247,R$2))</f>
        <v>0</v>
      </c>
      <c r="T5" s="63" t="s">
        <v>84</v>
      </c>
      <c r="U5" s="65" t="s">
        <v>84</v>
      </c>
      <c r="V5" s="65" t="s">
        <v>84</v>
      </c>
      <c r="W5" s="65" t="s">
        <v>84</v>
      </c>
      <c r="X5" s="65" t="s">
        <v>84</v>
      </c>
      <c r="Y5" s="65" t="s">
        <v>84</v>
      </c>
    </row>
    <row r="6" spans="2:25" ht="15.75" customHeight="1" x14ac:dyDescent="0.45">
      <c r="B6" s="63" t="s">
        <v>58</v>
      </c>
      <c r="C6" s="63">
        <f>COUNTIF('Risk Register'!$L$3:$L$247, B6)</f>
        <v>1</v>
      </c>
      <c r="E6" s="63" t="s">
        <v>48</v>
      </c>
      <c r="F6" s="63">
        <f>IF(E6="","", COUNTIF('Risk Register'!$D$2:$D$247,E6))</f>
        <v>0</v>
      </c>
      <c r="H6" s="63" t="s">
        <v>48</v>
      </c>
      <c r="I6" s="63">
        <f>IF($H6="","", COUNTIFS('Risk Register'!$D$2:$D$247,$H6,'Risk Register'!$I$2:$I$247,I$1))</f>
        <v>0</v>
      </c>
      <c r="J6" s="63">
        <f>IF($H6="","", COUNTIFS('Risk Register'!$D$2:$D$247,$H6,'Risk Register'!$I$2:$I$247,J$1))</f>
        <v>0</v>
      </c>
      <c r="K6" s="63">
        <f>IF($H6="","", COUNTIFS('Risk Register'!$D$2:$D$247,$H6,'Risk Register'!$I$2:$I$247,K$1))</f>
        <v>0</v>
      </c>
      <c r="L6" s="63">
        <f>IF($H6="","", COUNTIFS('Risk Register'!$D$2:$D$247,$H6,'Risk Register'!$I$2:$I$247,L$1))</f>
        <v>0</v>
      </c>
      <c r="M6" s="63">
        <f>IF($H6="","", COUNTIFS('Risk Register'!$D$2:$D$247,$H6,'Risk Register'!$I$2:$I$247,M$1))</f>
        <v>0</v>
      </c>
      <c r="N6" s="67"/>
      <c r="O6" s="63" t="s">
        <v>46</v>
      </c>
      <c r="P6" s="63">
        <f>IF($O6="","", COUNTIFS('Risk Register'!$D$2:$D$247,$O6,'Risk Register'!$N$2:$N$247,P$2))</f>
        <v>0</v>
      </c>
      <c r="Q6" s="63">
        <f>IF($O6="","", COUNTIFS('Risk Register'!$D$2:$D$247,$O6,'Risk Register'!$N$2:$N$247,Q$2))</f>
        <v>0</v>
      </c>
      <c r="R6" s="63">
        <f>IF($O6="","", COUNTIFS('Risk Register'!$D$2:$D$247,$O6,'Risk Register'!$N$2:$N$247,R$2))</f>
        <v>0</v>
      </c>
      <c r="T6" s="63" t="s">
        <v>84</v>
      </c>
      <c r="U6" s="65" t="s">
        <v>84</v>
      </c>
      <c r="V6" s="65" t="s">
        <v>84</v>
      </c>
      <c r="W6" s="65" t="s">
        <v>84</v>
      </c>
      <c r="X6" s="65" t="s">
        <v>84</v>
      </c>
      <c r="Y6" s="65" t="s">
        <v>84</v>
      </c>
    </row>
    <row r="7" spans="2:25" ht="15.75" customHeight="1" x14ac:dyDescent="0.45">
      <c r="E7" s="63" t="s">
        <v>84</v>
      </c>
      <c r="F7" s="63" t="s">
        <v>84</v>
      </c>
      <c r="H7" s="63" t="s">
        <v>84</v>
      </c>
      <c r="I7" s="63" t="s">
        <v>84</v>
      </c>
      <c r="J7" s="63" t="s">
        <v>84</v>
      </c>
      <c r="K7" s="63" t="s">
        <v>84</v>
      </c>
      <c r="L7" s="63" t="s">
        <v>84</v>
      </c>
      <c r="M7" s="63" t="s">
        <v>84</v>
      </c>
      <c r="N7" s="67"/>
      <c r="O7" s="63" t="s">
        <v>48</v>
      </c>
      <c r="P7" s="63">
        <f>IF($O7="","", COUNTIFS('Risk Register'!$D$2:$D$247,$O7,'Risk Register'!$N$2:$N$247,P$2))</f>
        <v>0</v>
      </c>
      <c r="Q7" s="63">
        <f>IF($O7="","", COUNTIFS('Risk Register'!$D$2:$D$247,$O7,'Risk Register'!$N$2:$N$247,Q$2))</f>
        <v>0</v>
      </c>
      <c r="R7" s="63">
        <f>IF($O7="","", COUNTIFS('Risk Register'!$D$2:$D$247,$O7,'Risk Register'!$N$2:$N$247,R$2))</f>
        <v>0</v>
      </c>
      <c r="T7" s="63" t="s">
        <v>84</v>
      </c>
      <c r="U7" s="65" t="s">
        <v>84</v>
      </c>
      <c r="V7" s="65" t="s">
        <v>84</v>
      </c>
      <c r="W7" s="65" t="s">
        <v>84</v>
      </c>
      <c r="X7" s="65" t="s">
        <v>84</v>
      </c>
      <c r="Y7" s="65" t="s">
        <v>84</v>
      </c>
    </row>
    <row r="8" spans="2:25" ht="15.75" customHeight="1" x14ac:dyDescent="0.45">
      <c r="B8" s="62" t="s">
        <v>52</v>
      </c>
      <c r="C8" s="63" t="s">
        <v>78</v>
      </c>
      <c r="E8" s="63" t="s">
        <v>84</v>
      </c>
      <c r="F8" s="63" t="s">
        <v>84</v>
      </c>
      <c r="H8" s="63" t="s">
        <v>84</v>
      </c>
      <c r="I8" s="63" t="s">
        <v>84</v>
      </c>
      <c r="J8" s="63" t="s">
        <v>84</v>
      </c>
      <c r="K8" s="63" t="s">
        <v>84</v>
      </c>
      <c r="L8" s="63" t="s">
        <v>84</v>
      </c>
      <c r="M8" s="63" t="s">
        <v>84</v>
      </c>
      <c r="N8" s="67"/>
      <c r="O8" s="63" t="s">
        <v>84</v>
      </c>
      <c r="P8" s="63" t="s">
        <v>84</v>
      </c>
      <c r="Q8" s="63" t="s">
        <v>84</v>
      </c>
      <c r="R8" s="63" t="s">
        <v>84</v>
      </c>
      <c r="T8" s="63" t="s">
        <v>84</v>
      </c>
      <c r="U8" s="65" t="s">
        <v>84</v>
      </c>
      <c r="V8" s="65" t="s">
        <v>84</v>
      </c>
      <c r="W8" s="65" t="s">
        <v>84</v>
      </c>
      <c r="X8" s="65" t="s">
        <v>84</v>
      </c>
      <c r="Y8" s="65" t="s">
        <v>84</v>
      </c>
    </row>
    <row r="9" spans="2:25" ht="15.75" customHeight="1" x14ac:dyDescent="0.45">
      <c r="B9" s="63" t="s">
        <v>24</v>
      </c>
      <c r="C9" s="63">
        <f>COUNTIF('Risk Register'!$N$2:$N$247,B9)</f>
        <v>1</v>
      </c>
      <c r="E9" s="63" t="s">
        <v>84</v>
      </c>
      <c r="F9" s="63" t="s">
        <v>84</v>
      </c>
      <c r="H9" s="63" t="s">
        <v>84</v>
      </c>
      <c r="I9" s="63" t="s">
        <v>84</v>
      </c>
      <c r="J9" s="63" t="s">
        <v>84</v>
      </c>
      <c r="K9" s="63" t="s">
        <v>84</v>
      </c>
      <c r="L9" s="63" t="s">
        <v>84</v>
      </c>
      <c r="M9" s="63" t="s">
        <v>84</v>
      </c>
      <c r="N9" s="67"/>
      <c r="O9" s="63" t="s">
        <v>84</v>
      </c>
      <c r="P9" s="63" t="s">
        <v>84</v>
      </c>
      <c r="Q9" s="63" t="s">
        <v>84</v>
      </c>
      <c r="R9" s="63" t="s">
        <v>84</v>
      </c>
      <c r="T9" s="63" t="s">
        <v>84</v>
      </c>
      <c r="U9" s="65" t="s">
        <v>84</v>
      </c>
      <c r="V9" s="65" t="s">
        <v>84</v>
      </c>
      <c r="W9" s="65" t="s">
        <v>84</v>
      </c>
      <c r="X9" s="65" t="s">
        <v>84</v>
      </c>
      <c r="Y9" s="65" t="s">
        <v>84</v>
      </c>
    </row>
    <row r="10" spans="2:25" ht="15.75" customHeight="1" x14ac:dyDescent="0.45">
      <c r="B10" s="63" t="s">
        <v>25</v>
      </c>
      <c r="C10" s="63">
        <f>COUNTIF('Risk Register'!$N$2:$N$247,B10)</f>
        <v>1</v>
      </c>
      <c r="E10" s="63" t="s">
        <v>84</v>
      </c>
      <c r="F10" s="63" t="s">
        <v>84</v>
      </c>
      <c r="H10" s="63" t="s">
        <v>84</v>
      </c>
      <c r="I10" s="63" t="s">
        <v>84</v>
      </c>
      <c r="J10" s="63" t="s">
        <v>84</v>
      </c>
      <c r="K10" s="63" t="s">
        <v>84</v>
      </c>
      <c r="L10" s="63" t="s">
        <v>84</v>
      </c>
      <c r="M10" s="63" t="s">
        <v>84</v>
      </c>
      <c r="N10" s="67"/>
      <c r="O10" s="63" t="s">
        <v>84</v>
      </c>
      <c r="P10" s="63" t="s">
        <v>84</v>
      </c>
      <c r="Q10" s="63" t="s">
        <v>84</v>
      </c>
      <c r="R10" s="63" t="s">
        <v>84</v>
      </c>
      <c r="T10" s="63" t="s">
        <v>84</v>
      </c>
      <c r="U10" s="65" t="s">
        <v>84</v>
      </c>
      <c r="V10" s="65" t="s">
        <v>84</v>
      </c>
      <c r="W10" s="65" t="s">
        <v>84</v>
      </c>
      <c r="X10" s="65" t="s">
        <v>84</v>
      </c>
      <c r="Y10" s="65" t="s">
        <v>84</v>
      </c>
    </row>
    <row r="11" spans="2:25" ht="15.75" customHeight="1" x14ac:dyDescent="0.45">
      <c r="B11" s="63" t="s">
        <v>29</v>
      </c>
      <c r="C11" s="63">
        <f>COUNTIF('Risk Register'!$N$2:$N$247,B11)</f>
        <v>0</v>
      </c>
      <c r="E11" s="63" t="s">
        <v>84</v>
      </c>
      <c r="F11" s="63" t="s">
        <v>84</v>
      </c>
      <c r="H11" s="63" t="s">
        <v>84</v>
      </c>
      <c r="I11" s="63" t="s">
        <v>84</v>
      </c>
      <c r="J11" s="63" t="s">
        <v>84</v>
      </c>
      <c r="K11" s="63" t="s">
        <v>84</v>
      </c>
      <c r="L11" s="63" t="s">
        <v>84</v>
      </c>
      <c r="M11" s="63" t="s">
        <v>84</v>
      </c>
      <c r="N11" s="67"/>
      <c r="O11" s="63" t="s">
        <v>84</v>
      </c>
      <c r="P11" s="63" t="s">
        <v>84</v>
      </c>
      <c r="Q11" s="63" t="s">
        <v>84</v>
      </c>
      <c r="R11" s="63" t="s">
        <v>84</v>
      </c>
      <c r="T11" s="63" t="s">
        <v>84</v>
      </c>
      <c r="U11" s="65" t="s">
        <v>84</v>
      </c>
      <c r="V11" s="65" t="s">
        <v>84</v>
      </c>
      <c r="W11" s="65" t="s">
        <v>84</v>
      </c>
      <c r="X11" s="65" t="s">
        <v>84</v>
      </c>
      <c r="Y11" s="65" t="s">
        <v>84</v>
      </c>
    </row>
    <row r="12" spans="2:25" ht="15.75" customHeight="1" x14ac:dyDescent="0.45">
      <c r="E12" s="63" t="s">
        <v>84</v>
      </c>
      <c r="F12" s="63" t="s">
        <v>84</v>
      </c>
      <c r="H12" s="63" t="s">
        <v>84</v>
      </c>
      <c r="I12" s="63" t="s">
        <v>84</v>
      </c>
      <c r="J12" s="63" t="s">
        <v>84</v>
      </c>
      <c r="K12" s="63" t="s">
        <v>84</v>
      </c>
      <c r="L12" s="63" t="s">
        <v>84</v>
      </c>
      <c r="M12" s="63" t="s">
        <v>84</v>
      </c>
      <c r="N12" s="67"/>
      <c r="O12" s="63" t="s">
        <v>84</v>
      </c>
      <c r="P12" s="63" t="s">
        <v>84</v>
      </c>
      <c r="Q12" s="63" t="s">
        <v>84</v>
      </c>
      <c r="R12" s="63" t="s">
        <v>84</v>
      </c>
      <c r="T12" s="63" t="s">
        <v>84</v>
      </c>
      <c r="U12" s="65" t="s">
        <v>84</v>
      </c>
      <c r="V12" s="65" t="s">
        <v>84</v>
      </c>
      <c r="W12" s="65" t="s">
        <v>84</v>
      </c>
      <c r="X12" s="65" t="s">
        <v>84</v>
      </c>
      <c r="Y12" s="65" t="s">
        <v>84</v>
      </c>
    </row>
    <row r="13" spans="2:25" ht="15.75" customHeight="1" x14ac:dyDescent="0.45">
      <c r="E13" s="63" t="s">
        <v>84</v>
      </c>
      <c r="F13" s="63" t="s">
        <v>84</v>
      </c>
      <c r="H13" s="63" t="s">
        <v>84</v>
      </c>
      <c r="I13" s="63" t="s">
        <v>84</v>
      </c>
      <c r="J13" s="63" t="s">
        <v>84</v>
      </c>
      <c r="K13" s="63" t="s">
        <v>84</v>
      </c>
      <c r="L13" s="63" t="s">
        <v>84</v>
      </c>
      <c r="M13" s="63" t="s">
        <v>84</v>
      </c>
      <c r="N13" s="67"/>
      <c r="O13" s="63" t="s">
        <v>84</v>
      </c>
      <c r="P13" s="63" t="s">
        <v>84</v>
      </c>
      <c r="Q13" s="63" t="s">
        <v>84</v>
      </c>
      <c r="R13" s="63" t="s">
        <v>84</v>
      </c>
      <c r="T13" s="63" t="s">
        <v>84</v>
      </c>
      <c r="U13" s="65" t="s">
        <v>84</v>
      </c>
      <c r="V13" s="65" t="s">
        <v>84</v>
      </c>
      <c r="W13" s="65" t="s">
        <v>84</v>
      </c>
      <c r="X13" s="65" t="s">
        <v>84</v>
      </c>
      <c r="Y13" s="65" t="s">
        <v>84</v>
      </c>
    </row>
    <row r="14" spans="2:25" ht="15.75" customHeight="1" x14ac:dyDescent="0.45">
      <c r="B14" s="62" t="s">
        <v>51</v>
      </c>
      <c r="C14" s="63" t="s">
        <v>78</v>
      </c>
      <c r="E14" s="63" t="s">
        <v>84</v>
      </c>
      <c r="F14" s="63" t="s">
        <v>84</v>
      </c>
      <c r="H14" s="63" t="s">
        <v>84</v>
      </c>
      <c r="I14" s="63" t="s">
        <v>84</v>
      </c>
      <c r="J14" s="63" t="s">
        <v>84</v>
      </c>
      <c r="K14" s="63" t="s">
        <v>84</v>
      </c>
      <c r="L14" s="63" t="s">
        <v>84</v>
      </c>
      <c r="M14" s="63" t="s">
        <v>84</v>
      </c>
      <c r="N14" s="67"/>
      <c r="O14" s="63" t="s">
        <v>84</v>
      </c>
      <c r="P14" s="63" t="s">
        <v>84</v>
      </c>
      <c r="Q14" s="63" t="s">
        <v>84</v>
      </c>
      <c r="R14" s="63" t="s">
        <v>84</v>
      </c>
      <c r="T14" s="63" t="s">
        <v>84</v>
      </c>
      <c r="U14" s="65" t="s">
        <v>84</v>
      </c>
      <c r="V14" s="65" t="s">
        <v>84</v>
      </c>
      <c r="W14" s="65" t="s">
        <v>84</v>
      </c>
      <c r="X14" s="65" t="s">
        <v>84</v>
      </c>
      <c r="Y14" s="65" t="s">
        <v>84</v>
      </c>
    </row>
    <row r="15" spans="2:25" ht="15.75" customHeight="1" x14ac:dyDescent="0.45">
      <c r="B15" s="63" t="s">
        <v>10</v>
      </c>
      <c r="C15" s="63">
        <f>COUNTIF('Risk Register'!$O$2:$O$247,B15)</f>
        <v>0</v>
      </c>
      <c r="E15" s="63" t="s">
        <v>84</v>
      </c>
      <c r="F15" s="63" t="s">
        <v>84</v>
      </c>
      <c r="H15" s="63" t="s">
        <v>84</v>
      </c>
      <c r="I15" s="63" t="s">
        <v>84</v>
      </c>
      <c r="J15" s="63" t="s">
        <v>84</v>
      </c>
      <c r="K15" s="63" t="s">
        <v>84</v>
      </c>
      <c r="L15" s="63" t="s">
        <v>84</v>
      </c>
      <c r="M15" s="63" t="s">
        <v>84</v>
      </c>
      <c r="N15" s="67"/>
      <c r="O15" s="63" t="s">
        <v>84</v>
      </c>
      <c r="P15" s="63" t="s">
        <v>84</v>
      </c>
      <c r="Q15" s="63" t="s">
        <v>84</v>
      </c>
      <c r="R15" s="63" t="s">
        <v>84</v>
      </c>
      <c r="T15" s="63" t="s">
        <v>84</v>
      </c>
      <c r="U15" s="65" t="s">
        <v>84</v>
      </c>
      <c r="V15" s="65" t="s">
        <v>84</v>
      </c>
      <c r="W15" s="65" t="s">
        <v>84</v>
      </c>
      <c r="X15" s="65" t="s">
        <v>84</v>
      </c>
      <c r="Y15" s="65" t="s">
        <v>84</v>
      </c>
    </row>
    <row r="16" spans="2:25" ht="15.75" customHeight="1" x14ac:dyDescent="0.45">
      <c r="B16" s="63" t="s">
        <v>55</v>
      </c>
      <c r="C16" s="63">
        <f>COUNTIF('Risk Register'!$O$2:$O$247,B16)</f>
        <v>2</v>
      </c>
      <c r="E16" s="63" t="s">
        <v>84</v>
      </c>
      <c r="F16" s="63" t="s">
        <v>84</v>
      </c>
      <c r="H16" s="63" t="s">
        <v>84</v>
      </c>
      <c r="I16" s="63" t="s">
        <v>84</v>
      </c>
      <c r="J16" s="63" t="s">
        <v>84</v>
      </c>
      <c r="K16" s="63" t="s">
        <v>84</v>
      </c>
      <c r="L16" s="63" t="s">
        <v>84</v>
      </c>
      <c r="M16" s="63" t="s">
        <v>84</v>
      </c>
      <c r="N16" s="67"/>
      <c r="O16" s="63" t="s">
        <v>84</v>
      </c>
      <c r="P16" s="63" t="s">
        <v>84</v>
      </c>
      <c r="Q16" s="63" t="s">
        <v>84</v>
      </c>
      <c r="R16" s="63" t="s">
        <v>84</v>
      </c>
      <c r="T16" s="63" t="s">
        <v>84</v>
      </c>
      <c r="U16" s="65" t="s">
        <v>84</v>
      </c>
      <c r="V16" s="65" t="s">
        <v>84</v>
      </c>
      <c r="W16" s="65" t="s">
        <v>84</v>
      </c>
      <c r="X16" s="65" t="s">
        <v>84</v>
      </c>
      <c r="Y16" s="65" t="s">
        <v>84</v>
      </c>
    </row>
    <row r="17" spans="2:25" ht="15.75" customHeight="1" x14ac:dyDescent="0.45">
      <c r="B17" s="63" t="s">
        <v>8</v>
      </c>
      <c r="C17" s="63">
        <f>COUNTIF('Risk Register'!$O$2:$O$247,B17)</f>
        <v>0</v>
      </c>
      <c r="E17" s="63" t="s">
        <v>84</v>
      </c>
      <c r="F17" s="63" t="s">
        <v>84</v>
      </c>
      <c r="H17" s="63" t="s">
        <v>84</v>
      </c>
      <c r="I17" s="63" t="s">
        <v>84</v>
      </c>
      <c r="J17" s="63" t="s">
        <v>84</v>
      </c>
      <c r="K17" s="63" t="s">
        <v>84</v>
      </c>
      <c r="L17" s="63" t="s">
        <v>84</v>
      </c>
      <c r="M17" s="63" t="s">
        <v>84</v>
      </c>
      <c r="N17" s="67"/>
      <c r="O17" s="63" t="s">
        <v>84</v>
      </c>
      <c r="P17" s="63" t="s">
        <v>84</v>
      </c>
      <c r="Q17" s="63" t="s">
        <v>84</v>
      </c>
      <c r="R17" s="63" t="s">
        <v>84</v>
      </c>
      <c r="T17" s="63" t="s">
        <v>84</v>
      </c>
      <c r="U17" s="65" t="s">
        <v>84</v>
      </c>
      <c r="V17" s="65" t="s">
        <v>84</v>
      </c>
      <c r="W17" s="65" t="s">
        <v>84</v>
      </c>
      <c r="X17" s="65" t="s">
        <v>84</v>
      </c>
      <c r="Y17" s="65" t="s">
        <v>84</v>
      </c>
    </row>
    <row r="18" spans="2:25" ht="15.75" customHeight="1" x14ac:dyDescent="0.45">
      <c r="E18" s="63" t="s">
        <v>84</v>
      </c>
      <c r="F18" s="63" t="s">
        <v>84</v>
      </c>
      <c r="H18" s="63" t="s">
        <v>84</v>
      </c>
      <c r="I18" s="63" t="s">
        <v>84</v>
      </c>
      <c r="J18" s="63" t="s">
        <v>84</v>
      </c>
      <c r="K18" s="63" t="s">
        <v>84</v>
      </c>
      <c r="L18" s="63" t="s">
        <v>84</v>
      </c>
      <c r="M18" s="63" t="s">
        <v>84</v>
      </c>
      <c r="N18" s="67"/>
      <c r="O18" s="63" t="s">
        <v>84</v>
      </c>
      <c r="P18" s="63" t="s">
        <v>84</v>
      </c>
      <c r="Q18" s="63" t="s">
        <v>84</v>
      </c>
      <c r="R18" s="63" t="s">
        <v>84</v>
      </c>
      <c r="T18" s="63" t="s">
        <v>84</v>
      </c>
      <c r="U18" s="65" t="s">
        <v>84</v>
      </c>
      <c r="V18" s="65" t="s">
        <v>84</v>
      </c>
      <c r="W18" s="65" t="s">
        <v>84</v>
      </c>
      <c r="X18" s="65" t="s">
        <v>84</v>
      </c>
      <c r="Y18" s="65" t="s">
        <v>84</v>
      </c>
    </row>
    <row r="19" spans="2:25" ht="15.75" customHeight="1" x14ac:dyDescent="0.45">
      <c r="B19" s="63" t="s">
        <v>82</v>
      </c>
      <c r="C19" s="63" t="s">
        <v>78</v>
      </c>
      <c r="E19" s="63" t="s">
        <v>84</v>
      </c>
      <c r="F19" s="63" t="s">
        <v>84</v>
      </c>
      <c r="H19" s="63" t="s">
        <v>84</v>
      </c>
      <c r="I19" s="63" t="s">
        <v>84</v>
      </c>
      <c r="J19" s="63" t="s">
        <v>84</v>
      </c>
      <c r="K19" s="63" t="s">
        <v>84</v>
      </c>
      <c r="L19" s="63" t="s">
        <v>84</v>
      </c>
      <c r="M19" s="63" t="s">
        <v>84</v>
      </c>
      <c r="N19" s="67"/>
      <c r="O19" s="63" t="s">
        <v>84</v>
      </c>
      <c r="P19" s="63" t="s">
        <v>84</v>
      </c>
      <c r="Q19" s="63" t="s">
        <v>84</v>
      </c>
      <c r="R19" s="63" t="s">
        <v>84</v>
      </c>
      <c r="T19" s="63" t="s">
        <v>84</v>
      </c>
      <c r="U19" s="65" t="s">
        <v>84</v>
      </c>
      <c r="V19" s="65" t="s">
        <v>84</v>
      </c>
      <c r="W19" s="65" t="s">
        <v>84</v>
      </c>
      <c r="X19" s="65" t="s">
        <v>84</v>
      </c>
      <c r="Y19" s="65" t="s">
        <v>84</v>
      </c>
    </row>
    <row r="20" spans="2:25" ht="15.75" customHeight="1" x14ac:dyDescent="0.45">
      <c r="B20" s="63" t="s">
        <v>28</v>
      </c>
      <c r="C20" s="63">
        <f>COUNTIF('Risk Register'!$I$2:$I$247,B20)</f>
        <v>0</v>
      </c>
      <c r="E20" s="63" t="s">
        <v>84</v>
      </c>
      <c r="F20" s="63" t="s">
        <v>84</v>
      </c>
      <c r="H20" s="63" t="s">
        <v>84</v>
      </c>
      <c r="I20" s="63" t="s">
        <v>84</v>
      </c>
      <c r="J20" s="63" t="s">
        <v>84</v>
      </c>
      <c r="K20" s="63" t="s">
        <v>84</v>
      </c>
      <c r="L20" s="63" t="s">
        <v>84</v>
      </c>
      <c r="M20" s="63" t="s">
        <v>84</v>
      </c>
      <c r="N20" s="67"/>
      <c r="O20" s="63" t="s">
        <v>84</v>
      </c>
      <c r="P20" s="63" t="s">
        <v>84</v>
      </c>
      <c r="Q20" s="63" t="s">
        <v>84</v>
      </c>
      <c r="R20" s="63" t="s">
        <v>84</v>
      </c>
      <c r="T20" s="63" t="s">
        <v>84</v>
      </c>
      <c r="U20" s="65" t="s">
        <v>84</v>
      </c>
      <c r="V20" s="65" t="s">
        <v>84</v>
      </c>
      <c r="W20" s="65" t="s">
        <v>84</v>
      </c>
      <c r="X20" s="65" t="s">
        <v>84</v>
      </c>
      <c r="Y20" s="65" t="s">
        <v>84</v>
      </c>
    </row>
    <row r="21" spans="2:25" ht="15.75" customHeight="1" x14ac:dyDescent="0.45">
      <c r="B21" s="63" t="s">
        <v>29</v>
      </c>
      <c r="C21" s="63">
        <f>COUNTIF('Risk Register'!$I$2:$I$247,B21)</f>
        <v>0</v>
      </c>
      <c r="E21" s="63" t="s">
        <v>84</v>
      </c>
      <c r="F21" s="63" t="s">
        <v>84</v>
      </c>
      <c r="H21" s="63" t="s">
        <v>84</v>
      </c>
      <c r="I21" s="63" t="s">
        <v>84</v>
      </c>
      <c r="J21" s="63" t="s">
        <v>84</v>
      </c>
      <c r="K21" s="63" t="s">
        <v>84</v>
      </c>
      <c r="L21" s="63" t="s">
        <v>84</v>
      </c>
      <c r="M21" s="63" t="s">
        <v>84</v>
      </c>
      <c r="N21" s="67"/>
      <c r="O21" s="63" t="s">
        <v>84</v>
      </c>
      <c r="P21" s="63" t="s">
        <v>84</v>
      </c>
      <c r="Q21" s="63" t="s">
        <v>84</v>
      </c>
      <c r="R21" s="63" t="s">
        <v>84</v>
      </c>
      <c r="T21" s="63" t="s">
        <v>84</v>
      </c>
      <c r="U21" s="65" t="s">
        <v>84</v>
      </c>
      <c r="V21" s="65" t="s">
        <v>84</v>
      </c>
      <c r="W21" s="65" t="s">
        <v>84</v>
      </c>
      <c r="X21" s="65" t="s">
        <v>84</v>
      </c>
      <c r="Y21" s="65" t="s">
        <v>84</v>
      </c>
    </row>
    <row r="22" spans="2:25" ht="15.75" customHeight="1" x14ac:dyDescent="0.45">
      <c r="B22" s="63" t="s">
        <v>25</v>
      </c>
      <c r="C22" s="63">
        <f>COUNTIF('Risk Register'!$I$2:$I$247,B22)</f>
        <v>0</v>
      </c>
      <c r="O22" s="63" t="s">
        <v>84</v>
      </c>
      <c r="P22" s="63" t="s">
        <v>84</v>
      </c>
      <c r="Q22" s="63" t="s">
        <v>84</v>
      </c>
      <c r="R22" s="63" t="s">
        <v>84</v>
      </c>
    </row>
    <row r="23" spans="2:25" ht="15.75" customHeight="1" x14ac:dyDescent="0.45">
      <c r="B23" s="63" t="s">
        <v>24</v>
      </c>
      <c r="C23" s="63">
        <f>COUNTIF('Risk Register'!$I$2:$I$247,B23)</f>
        <v>1</v>
      </c>
    </row>
    <row r="24" spans="2:25" ht="15.75" customHeight="1" x14ac:dyDescent="0.45">
      <c r="B24" s="63" t="s">
        <v>23</v>
      </c>
      <c r="C24" s="63">
        <f>COUNTIF('Risk Register'!$I$2:$I$247,B24)</f>
        <v>1</v>
      </c>
    </row>
    <row r="27" spans="2:25" ht="15.75" customHeight="1" x14ac:dyDescent="0.45">
      <c r="B27" s="68" t="s">
        <v>21</v>
      </c>
      <c r="C27" s="68" t="s">
        <v>78</v>
      </c>
    </row>
    <row r="28" spans="2:25" ht="15.75" customHeight="1" x14ac:dyDescent="0.45">
      <c r="B28" s="68" t="s">
        <v>27</v>
      </c>
      <c r="C28" s="68">
        <f>COUNTIFS('Risk Register'!$H$2:$H$247,B28)</f>
        <v>1</v>
      </c>
      <c r="T28" s="102" t="s">
        <v>83</v>
      </c>
      <c r="U28" s="100"/>
      <c r="V28" s="100"/>
      <c r="W28" s="100"/>
    </row>
    <row r="29" spans="2:25" ht="15.75" customHeight="1" x14ac:dyDescent="0.45">
      <c r="B29" s="68" t="s">
        <v>30</v>
      </c>
      <c r="C29" s="68">
        <f>COUNTIFS('Risk Register'!$H$2:$H$247,B29)</f>
        <v>1</v>
      </c>
      <c r="T29" s="62" t="s">
        <v>35</v>
      </c>
      <c r="U29" s="63" t="s">
        <v>10</v>
      </c>
      <c r="V29" s="63" t="s">
        <v>9</v>
      </c>
      <c r="W29" s="63" t="s">
        <v>8</v>
      </c>
    </row>
    <row r="30" spans="2:25" ht="15.75" customHeight="1" x14ac:dyDescent="0.45">
      <c r="B30" s="68" t="s">
        <v>31</v>
      </c>
      <c r="C30" s="68">
        <f>COUNTIFS('Risk Register'!$H$2:$H$247,B30)</f>
        <v>0</v>
      </c>
      <c r="T30" s="63" t="s">
        <v>38</v>
      </c>
      <c r="U30" s="63">
        <f>IF($T3="","", COUNTIFS('Risk Register'!$K$2:$K$247,$T3,'Risk Register'!$I$2:$I$247,U$1))</f>
        <v>0</v>
      </c>
      <c r="V30" s="63">
        <f>IF($T3="","", COUNTIFS('Risk Register'!$K$2:$K$247,$T3,'Risk Register'!$I$2:$I$247,V$1))</f>
        <v>0</v>
      </c>
      <c r="W30" s="63">
        <f>IF($T3="","", COUNTIFS('Risk Register'!$K$2:$K$247,$T3,'Risk Register'!$I$2:$I$247,W$1))</f>
        <v>0</v>
      </c>
    </row>
    <row r="31" spans="2:25" ht="15.75" customHeight="1" x14ac:dyDescent="0.45">
      <c r="B31" s="68" t="s">
        <v>32</v>
      </c>
      <c r="C31" s="68">
        <f>COUNTIFS('Risk Register'!$H$2:$H$247,B31)</f>
        <v>0</v>
      </c>
      <c r="T31" s="63" t="s">
        <v>41</v>
      </c>
      <c r="U31" s="63">
        <f>IF($T4="","", COUNTIFS('Risk Register'!$K$2:$K$247,$T4,'Risk Register'!$I$2:$I$247,U$1))</f>
        <v>0</v>
      </c>
      <c r="V31" s="63">
        <f>IF($T4="","", COUNTIFS('Risk Register'!$K$2:$K$247,$T4,'Risk Register'!$I$2:$I$247,V$1))</f>
        <v>0</v>
      </c>
      <c r="W31" s="63">
        <f>IF($T4="","", COUNTIFS('Risk Register'!$K$2:$K$247,$T4,'Risk Register'!$I$2:$I$247,W$1))</f>
        <v>0</v>
      </c>
    </row>
    <row r="32" spans="2:25" ht="15.75" customHeight="1" x14ac:dyDescent="0.45">
      <c r="B32" s="68" t="s">
        <v>33</v>
      </c>
      <c r="C32" s="68">
        <f>COUNTIFS('Risk Register'!$H$2:$H$247,B32)</f>
        <v>0</v>
      </c>
      <c r="T32" s="63" t="s">
        <v>44</v>
      </c>
      <c r="U32" s="63" t="str">
        <f>IF($T5="","", COUNTIFS('Risk Register'!$K$2:$K$247,$T5,'Risk Register'!$I$2:$I$247,U$1))</f>
        <v/>
      </c>
      <c r="V32" s="63" t="str">
        <f>IF($T5="","", COUNTIFS('Risk Register'!$K$2:$K$247,$T5,'Risk Register'!$I$2:$I$247,V$1))</f>
        <v/>
      </c>
      <c r="W32" s="63" t="str">
        <f>IF($T5="","", COUNTIFS('Risk Register'!$K$2:$K$247,$T5,'Risk Register'!$I$2:$I$247,W$1))</f>
        <v/>
      </c>
    </row>
    <row r="33" spans="2:23" ht="15.75" customHeight="1" x14ac:dyDescent="0.45">
      <c r="T33" s="63" t="s">
        <v>84</v>
      </c>
      <c r="U33" s="63" t="s">
        <v>84</v>
      </c>
      <c r="V33" s="63" t="s">
        <v>84</v>
      </c>
      <c r="W33" s="63" t="s">
        <v>84</v>
      </c>
    </row>
    <row r="34" spans="2:23" ht="15.75" customHeight="1" x14ac:dyDescent="0.45">
      <c r="T34" s="63" t="s">
        <v>84</v>
      </c>
      <c r="U34" s="63" t="s">
        <v>84</v>
      </c>
      <c r="V34" s="63" t="s">
        <v>84</v>
      </c>
      <c r="W34" s="63" t="s">
        <v>84</v>
      </c>
    </row>
    <row r="35" spans="2:23" ht="15.75" customHeight="1" x14ac:dyDescent="0.45">
      <c r="B35" s="68" t="s">
        <v>19</v>
      </c>
      <c r="C35" s="68" t="s">
        <v>78</v>
      </c>
      <c r="T35" s="63" t="s">
        <v>84</v>
      </c>
      <c r="U35" s="63" t="s">
        <v>84</v>
      </c>
      <c r="V35" s="63" t="s">
        <v>84</v>
      </c>
      <c r="W35" s="63" t="s">
        <v>84</v>
      </c>
    </row>
    <row r="36" spans="2:23" ht="15.75" customHeight="1" x14ac:dyDescent="0.45">
      <c r="B36" s="68" t="s">
        <v>26</v>
      </c>
      <c r="C36" s="68">
        <f>COUNTIFS('Risk Register'!$G$2:$G$247,B36)</f>
        <v>0</v>
      </c>
      <c r="T36" s="63" t="s">
        <v>84</v>
      </c>
      <c r="U36" s="63" t="s">
        <v>84</v>
      </c>
      <c r="V36" s="63" t="s">
        <v>84</v>
      </c>
      <c r="W36" s="63" t="s">
        <v>84</v>
      </c>
    </row>
    <row r="37" spans="2:23" ht="15.75" customHeight="1" x14ac:dyDescent="0.45">
      <c r="B37" s="68" t="s">
        <v>24</v>
      </c>
      <c r="C37" s="68">
        <f>COUNTIFS('Risk Register'!$G$2:$G$247,B37)</f>
        <v>2</v>
      </c>
      <c r="T37" s="63" t="s">
        <v>84</v>
      </c>
      <c r="U37" s="63" t="s">
        <v>84</v>
      </c>
      <c r="V37" s="63" t="s">
        <v>84</v>
      </c>
      <c r="W37" s="63" t="s">
        <v>84</v>
      </c>
    </row>
    <row r="38" spans="2:23" ht="15.75" customHeight="1" x14ac:dyDescent="0.45">
      <c r="B38" s="68" t="s">
        <v>25</v>
      </c>
      <c r="C38" s="68">
        <f>COUNTIFS('Risk Register'!$G$2:$G$247,B38)</f>
        <v>0</v>
      </c>
      <c r="T38" s="63" t="s">
        <v>84</v>
      </c>
      <c r="U38" s="63" t="s">
        <v>84</v>
      </c>
      <c r="V38" s="63" t="s">
        <v>84</v>
      </c>
      <c r="W38" s="63" t="s">
        <v>84</v>
      </c>
    </row>
    <row r="39" spans="2:23" ht="15.75" customHeight="1" x14ac:dyDescent="0.45">
      <c r="B39" s="68" t="s">
        <v>29</v>
      </c>
      <c r="C39" s="68">
        <f>COUNTIFS('Risk Register'!$G$2:$G$247,B39)</f>
        <v>0</v>
      </c>
      <c r="T39" s="63" t="s">
        <v>84</v>
      </c>
      <c r="U39" s="63" t="s">
        <v>84</v>
      </c>
      <c r="V39" s="63" t="s">
        <v>84</v>
      </c>
      <c r="W39" s="63" t="s">
        <v>84</v>
      </c>
    </row>
    <row r="40" spans="2:23" ht="15.75" customHeight="1" x14ac:dyDescent="0.45">
      <c r="B40" s="68" t="s">
        <v>28</v>
      </c>
      <c r="C40" s="68">
        <f>COUNTIFS('Risk Register'!$G$2:$G$247,B40)</f>
        <v>0</v>
      </c>
      <c r="T40" s="63" t="s">
        <v>84</v>
      </c>
      <c r="U40" s="63" t="s">
        <v>84</v>
      </c>
      <c r="V40" s="63" t="s">
        <v>84</v>
      </c>
      <c r="W40" s="63" t="s">
        <v>84</v>
      </c>
    </row>
    <row r="41" spans="2:23" ht="15.75" customHeight="1" x14ac:dyDescent="0.45">
      <c r="T41" s="63" t="s">
        <v>84</v>
      </c>
      <c r="U41" s="63" t="s">
        <v>84</v>
      </c>
      <c r="V41" s="63" t="s">
        <v>84</v>
      </c>
      <c r="W41" s="63" t="s">
        <v>84</v>
      </c>
    </row>
    <row r="42" spans="2:23" ht="15.75" customHeight="1" x14ac:dyDescent="0.45">
      <c r="T42" s="63" t="s">
        <v>84</v>
      </c>
      <c r="U42" s="63" t="s">
        <v>84</v>
      </c>
      <c r="V42" s="63" t="s">
        <v>84</v>
      </c>
      <c r="W42" s="63" t="s">
        <v>84</v>
      </c>
    </row>
    <row r="43" spans="2:23" ht="15.75" customHeight="1" x14ac:dyDescent="0.45">
      <c r="T43" s="63" t="s">
        <v>84</v>
      </c>
      <c r="U43" s="63" t="s">
        <v>84</v>
      </c>
      <c r="V43" s="63" t="s">
        <v>84</v>
      </c>
      <c r="W43" s="63" t="s">
        <v>84</v>
      </c>
    </row>
    <row r="44" spans="2:23" ht="15.75" customHeight="1" x14ac:dyDescent="0.45">
      <c r="T44" s="63" t="s">
        <v>84</v>
      </c>
      <c r="U44" s="63" t="s">
        <v>84</v>
      </c>
      <c r="V44" s="63" t="s">
        <v>84</v>
      </c>
      <c r="W44" s="63" t="s">
        <v>84</v>
      </c>
    </row>
    <row r="45" spans="2:23" ht="15.75" customHeight="1" x14ac:dyDescent="0.45">
      <c r="T45" s="63" t="s">
        <v>84</v>
      </c>
      <c r="U45" s="63" t="s">
        <v>84</v>
      </c>
      <c r="V45" s="63" t="s">
        <v>84</v>
      </c>
      <c r="W45" s="63" t="s">
        <v>84</v>
      </c>
    </row>
    <row r="46" spans="2:23" ht="15.75" customHeight="1" x14ac:dyDescent="0.45">
      <c r="T46" s="63" t="s">
        <v>84</v>
      </c>
      <c r="U46" s="63" t="s">
        <v>84</v>
      </c>
      <c r="V46" s="63" t="s">
        <v>84</v>
      </c>
      <c r="W46" s="63" t="s">
        <v>84</v>
      </c>
    </row>
    <row r="47" spans="2:23" ht="15.75" customHeight="1" x14ac:dyDescent="0.45">
      <c r="T47" s="63" t="s">
        <v>84</v>
      </c>
      <c r="U47" s="63" t="s">
        <v>84</v>
      </c>
      <c r="V47" s="63" t="s">
        <v>84</v>
      </c>
      <c r="W47" s="63" t="s">
        <v>84</v>
      </c>
    </row>
    <row r="48" spans="2:23" ht="15.75" customHeight="1" x14ac:dyDescent="0.45">
      <c r="T48" s="63" t="s">
        <v>84</v>
      </c>
      <c r="U48" s="63" t="s">
        <v>84</v>
      </c>
      <c r="V48" s="63" t="s">
        <v>84</v>
      </c>
      <c r="W48" s="63" t="s">
        <v>84</v>
      </c>
    </row>
    <row r="49" spans="20:23" ht="15.75" customHeight="1" x14ac:dyDescent="0.45">
      <c r="T49" s="63" t="s">
        <v>84</v>
      </c>
      <c r="U49" s="63" t="s">
        <v>84</v>
      </c>
      <c r="V49" s="63" t="s">
        <v>84</v>
      </c>
      <c r="W49" s="63" t="s">
        <v>84</v>
      </c>
    </row>
  </sheetData>
  <mergeCells count="2">
    <mergeCell ref="O1:R1"/>
    <mergeCell ref="T28:W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539C-1D3C-4CE2-A644-EEE466F7474A}">
  <dimension ref="A1:G39"/>
  <sheetViews>
    <sheetView showGridLines="0" zoomScale="49" workbookViewId="0">
      <selection activeCell="C36" sqref="C36:E37"/>
    </sheetView>
  </sheetViews>
  <sheetFormatPr defaultColWidth="0" defaultRowHeight="14.45" customHeight="1" zeroHeight="1" x14ac:dyDescent="0.45"/>
  <cols>
    <col min="1" max="1" width="2.796875" style="1" customWidth="1"/>
    <col min="2" max="2" width="2.796875" style="3" customWidth="1"/>
    <col min="3" max="3" width="64.86328125" customWidth="1"/>
    <col min="4" max="5" width="8.86328125" customWidth="1"/>
    <col min="6" max="7" width="2.796875" style="1" customWidth="1"/>
    <col min="8" max="16384" width="8.86328125" hidden="1"/>
  </cols>
  <sheetData>
    <row r="1" spans="2:5" s="1" customFormat="1" ht="14.25" x14ac:dyDescent="0.45"/>
    <row r="2" spans="2:5" ht="14.25" x14ac:dyDescent="0.45">
      <c r="B2" s="1"/>
    </row>
    <row r="3" spans="2:5" ht="100.25" customHeight="1" x14ac:dyDescent="0.45">
      <c r="B3" s="1"/>
    </row>
    <row r="4" spans="2:5" ht="14.25" x14ac:dyDescent="0.45">
      <c r="B4" s="1"/>
    </row>
    <row r="5" spans="2:5" ht="14.25" x14ac:dyDescent="0.45">
      <c r="B5" s="1"/>
      <c r="C5" s="103" t="s">
        <v>5</v>
      </c>
      <c r="D5" s="104"/>
      <c r="E5" s="105"/>
    </row>
    <row r="6" spans="2:5" ht="14.25" x14ac:dyDescent="0.45">
      <c r="B6" s="1"/>
      <c r="C6" s="106"/>
      <c r="D6" s="107"/>
      <c r="E6" s="108"/>
    </row>
    <row r="7" spans="2:5" ht="14.25" x14ac:dyDescent="0.45">
      <c r="B7" s="1"/>
      <c r="C7" s="106"/>
      <c r="D7" s="107"/>
      <c r="E7" s="108"/>
    </row>
    <row r="8" spans="2:5" ht="14.25" x14ac:dyDescent="0.45">
      <c r="B8" s="1"/>
      <c r="C8" s="9"/>
      <c r="E8" s="10"/>
    </row>
    <row r="9" spans="2:5" ht="14.25" x14ac:dyDescent="0.45">
      <c r="B9" s="1"/>
      <c r="C9" s="9"/>
      <c r="E9" s="10"/>
    </row>
    <row r="10" spans="2:5" ht="14.25" x14ac:dyDescent="0.45">
      <c r="B10" s="1"/>
      <c r="C10" s="9"/>
      <c r="E10" s="10"/>
    </row>
    <row r="11" spans="2:5" ht="14.25" x14ac:dyDescent="0.45">
      <c r="B11" s="1"/>
      <c r="C11" s="9"/>
      <c r="E11" s="10"/>
    </row>
    <row r="12" spans="2:5" ht="14.25" x14ac:dyDescent="0.45">
      <c r="B12" s="1"/>
      <c r="C12" s="9"/>
      <c r="E12" s="10"/>
    </row>
    <row r="13" spans="2:5" ht="14.25" x14ac:dyDescent="0.45">
      <c r="B13" s="1"/>
      <c r="C13" s="9"/>
      <c r="E13" s="10"/>
    </row>
    <row r="14" spans="2:5" ht="14.25" x14ac:dyDescent="0.45">
      <c r="B14" s="1"/>
      <c r="C14" s="9"/>
      <c r="E14" s="10"/>
    </row>
    <row r="15" spans="2:5" ht="14.25" x14ac:dyDescent="0.45">
      <c r="B15" s="1"/>
      <c r="C15" s="9"/>
      <c r="E15" s="10"/>
    </row>
    <row r="16" spans="2:5" ht="14.25" x14ac:dyDescent="0.45">
      <c r="B16" s="1"/>
      <c r="C16" s="9"/>
      <c r="E16" s="10"/>
    </row>
    <row r="17" spans="2:5" ht="14.25" x14ac:dyDescent="0.45">
      <c r="B17" s="1"/>
      <c r="C17" s="9"/>
      <c r="E17" s="10"/>
    </row>
    <row r="18" spans="2:5" ht="14.25" x14ac:dyDescent="0.45">
      <c r="B18" s="1"/>
      <c r="C18" s="9"/>
      <c r="E18" s="10"/>
    </row>
    <row r="19" spans="2:5" ht="14.25" x14ac:dyDescent="0.45">
      <c r="B19" s="1"/>
      <c r="C19" s="9"/>
      <c r="E19" s="10"/>
    </row>
    <row r="20" spans="2:5" ht="1.9" customHeight="1" x14ac:dyDescent="0.45">
      <c r="B20" s="1"/>
      <c r="C20" s="9"/>
      <c r="E20" s="10"/>
    </row>
    <row r="21" spans="2:5" ht="14.25" hidden="1" x14ac:dyDescent="0.45">
      <c r="B21" s="1"/>
      <c r="C21" s="9"/>
      <c r="E21" s="10"/>
    </row>
    <row r="22" spans="2:5" ht="14.25" hidden="1" x14ac:dyDescent="0.45">
      <c r="B22" s="1"/>
      <c r="C22" s="9"/>
      <c r="E22" s="10"/>
    </row>
    <row r="23" spans="2:5" ht="14.25" hidden="1" x14ac:dyDescent="0.45">
      <c r="B23" s="1"/>
      <c r="C23" s="9"/>
      <c r="E23" s="10"/>
    </row>
    <row r="24" spans="2:5" ht="14.25" hidden="1" x14ac:dyDescent="0.45">
      <c r="B24" s="1"/>
      <c r="C24" s="9"/>
      <c r="E24" s="10"/>
    </row>
    <row r="25" spans="2:5" ht="14.25" hidden="1" x14ac:dyDescent="0.45">
      <c r="B25" s="1"/>
      <c r="C25" s="9"/>
      <c r="E25" s="10"/>
    </row>
    <row r="26" spans="2:5" ht="14.25" hidden="1" x14ac:dyDescent="0.45">
      <c r="B26" s="1"/>
      <c r="C26" s="9"/>
      <c r="E26" s="10"/>
    </row>
    <row r="27" spans="2:5" ht="14.25" hidden="1" x14ac:dyDescent="0.45">
      <c r="B27" s="1"/>
      <c r="C27" s="9"/>
      <c r="E27" s="10"/>
    </row>
    <row r="28" spans="2:5" ht="14.25" hidden="1" x14ac:dyDescent="0.45">
      <c r="B28" s="1"/>
      <c r="C28" s="9"/>
      <c r="E28" s="10"/>
    </row>
    <row r="29" spans="2:5" ht="14.25" hidden="1" x14ac:dyDescent="0.45">
      <c r="B29" s="1"/>
      <c r="C29" s="9"/>
      <c r="E29" s="10"/>
    </row>
    <row r="30" spans="2:5" ht="14.25" hidden="1" x14ac:dyDescent="0.45">
      <c r="B30" s="1"/>
      <c r="C30" s="9"/>
      <c r="E30" s="10"/>
    </row>
    <row r="31" spans="2:5" ht="14.25" hidden="1" x14ac:dyDescent="0.45">
      <c r="B31" s="1"/>
      <c r="C31" s="9"/>
      <c r="E31" s="10"/>
    </row>
    <row r="32" spans="2:5" ht="14.25" hidden="1" x14ac:dyDescent="0.45">
      <c r="B32" s="1"/>
      <c r="C32" s="9"/>
      <c r="E32" s="10"/>
    </row>
    <row r="33" spans="1:7" ht="14.25" hidden="1" x14ac:dyDescent="0.45">
      <c r="B33" s="1"/>
      <c r="C33" s="9"/>
      <c r="E33" s="10"/>
    </row>
    <row r="34" spans="1:7" ht="14.25" hidden="1" x14ac:dyDescent="0.45">
      <c r="B34" s="1"/>
      <c r="C34" s="11"/>
      <c r="D34" s="12"/>
      <c r="E34" s="13"/>
    </row>
    <row r="35" spans="1:7" ht="14.25" hidden="1" x14ac:dyDescent="0.45">
      <c r="B35" s="1"/>
      <c r="C35" s="9"/>
      <c r="E35" s="10"/>
    </row>
    <row r="36" spans="1:7" ht="14.25" hidden="1" x14ac:dyDescent="0.45">
      <c r="B36" s="1"/>
      <c r="C36" s="109"/>
      <c r="D36" s="110"/>
      <c r="E36" s="111"/>
    </row>
    <row r="37" spans="1:7" ht="14.25" x14ac:dyDescent="0.45">
      <c r="B37" s="1"/>
      <c r="C37" s="112"/>
      <c r="D37" s="113"/>
      <c r="E37" s="114"/>
    </row>
    <row r="38" spans="1:7" ht="14.25" x14ac:dyDescent="0.45">
      <c r="B38" s="1"/>
      <c r="C38" s="2"/>
      <c r="D38" s="2"/>
      <c r="E38" s="2"/>
    </row>
    <row r="39" spans="1:7" s="3" customFormat="1" ht="14.25" x14ac:dyDescent="0.45">
      <c r="A39" s="1"/>
      <c r="B39" s="1"/>
      <c r="C39" s="1"/>
      <c r="D39" s="1"/>
      <c r="E39" s="1"/>
      <c r="F39" s="1"/>
      <c r="G39" s="1"/>
    </row>
  </sheetData>
  <mergeCells count="2">
    <mergeCell ref="C5:E7"/>
    <mergeCell ref="C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Template Use Case</vt:lpstr>
      <vt:lpstr>Setting</vt:lpstr>
      <vt:lpstr>DashBoard</vt:lpstr>
      <vt:lpstr>Risk Register</vt:lpstr>
      <vt:lpstr>Back End Sheet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Tukeer Ahmad</dc:creator>
  <cp:lastModifiedBy>Phumelela Mhlongo</cp:lastModifiedBy>
  <dcterms:created xsi:type="dcterms:W3CDTF">2025-05-30T12:27:27Z</dcterms:created>
  <dcterms:modified xsi:type="dcterms:W3CDTF">2025-06-02T09:34:02Z</dcterms:modified>
</cp:coreProperties>
</file>